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財政状況資料集【ぬ】\02ぬ一回目チェック\"/>
    </mc:Choice>
  </mc:AlternateContent>
  <bookViews>
    <workbookView xWindow="0" yWindow="0" windowWidth="28800" windowHeight="11460" activeTab="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E34" i="10"/>
  <c r="AM34" i="10"/>
  <c r="U34" i="10"/>
  <c r="C34" i="10"/>
  <c r="BW39" i="10" l="1"/>
  <c r="BW40" i="10" s="1"/>
  <c r="BW41" i="10" s="1"/>
  <c r="BW42" i="10" s="1"/>
  <c r="BW43" i="10" s="1"/>
  <c r="CO34" i="10" s="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<sst xmlns="http://schemas.openxmlformats.org/spreadsheetml/2006/main" count="1123" uniqueCount="605">
  <si>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</si>
  <si>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</si>
  <si>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</si>
  <si>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</si>
  <si>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</si>
  <si>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</si>
  <si>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</si>
  <si>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</si>
  <si>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</si>
  <si>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</si>
  <si>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</si>
  <si>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</si>
  <si>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</si>
  <si>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</si>
  <si>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</si>
  <si>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</si>
  <si>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</si>
  <si>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</si>
  <si>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</si>
  <si>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</si>
  <si>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</si>
  <si>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</si>
  <si>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</si>
  <si>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</si>
  <si>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</si>
  <si>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</si>
  <si>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</si>
  <si>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</si>
  <si>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</si>
  <si>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</si>
  <si>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</si>
  <si>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</si>
  <si>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</si>
  <si>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</si>
  <si>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</si>
  <si>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</si>
  <si>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</si>
  <si>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</si>
  <si>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</si>
  <si>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</si>
  <si>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</si>
  <si>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</si>
  <si>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</si>
  <si>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</si>
  <si>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</si>
  <si>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</si>
  <si>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</si>
  <si>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</si>
  <si>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</si>
  <si>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</si>
  <si>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</si>
  <si>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</si>
  <si>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</si>
  <si>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</si>
  <si>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</si>
  <si>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</si>
  <si>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</si>
  <si>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</si>
  <si>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</si>
  <si>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</si>
  <si>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</si>
  <si>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</si>
  <si>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</si>
  <si>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</si>
  <si>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</si>
  <si>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</si>
  <si>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</si>
  <si>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</si>
  <si>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</si>
  <si>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</si>
  <si>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</si>
  <si>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</si>
  <si>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</si>
  <si>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</si>
  <si>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</si>
  <si>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</si>
  <si>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</si>
  <si>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</si>
  <si>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</si>
  <si>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</si>
  <si>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</si>
  <si>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</si>
  <si>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</si>
  <si>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</si>
  <si>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</si>
  <si>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</si>
  <si>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</si>
  <si>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</si>
  <si>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</si>
  <si>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</si>
  <si>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</si>
  <si>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</si>
  <si>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</si>
  <si>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</si>
  <si>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</si>
  <si>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</si>
  <si>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</si>
  <si>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</si>
  <si>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小美玉市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</si>
  <si>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</si>
  <si>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</si>
  <si>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</si>
  <si>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</si>
  <si>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</si>
  <si>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</si>
  <si>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</si>
  <si>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</si>
  <si>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</si>
  <si>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</si>
  <si>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</si>
  <si>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</si>
  <si>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</si>
  <si>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</si>
  <si>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</si>
  <si>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</si>
  <si>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</si>
  <si>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</si>
  <si>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</si>
  <si>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</si>
  <si>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</si>
  <si>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</si>
  <si>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</si>
  <si>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</si>
  <si>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</si>
  <si>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</si>
  <si>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</si>
  <si>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</si>
  <si>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</si>
  <si>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</si>
  <si>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</si>
  <si>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</si>
  <si>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</si>
  <si>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</si>
  <si>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</si>
  <si>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</si>
  <si>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</si>
  <si>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</si>
  <si>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</si>
  <si>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</si>
  <si>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</si>
  <si>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</si>
  <si>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</si>
  <si>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</si>
  <si>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</si>
  <si>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</si>
  <si>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</si>
  <si>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</si>
  <si>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</si>
  <si>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</si>
  <si>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</si>
  <si>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</si>
  <si>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</si>
  <si>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</si>
  <si>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</si>
  <si>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</si>
  <si>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</si>
  <si>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</si>
  <si>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</si>
  <si>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</si>
  <si>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</si>
  <si>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</si>
  <si>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</si>
  <si>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</si>
  <si>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</si>
  <si>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</si>
  <si>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</si>
  <si>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</si>
  <si>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</si>
  <si>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</si>
  <si>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</si>
  <si>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</si>
  <si>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</si>
  <si>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</si>
  <si>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</si>
  <si>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</si>
  <si>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</si>
  <si>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</si>
  <si>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</si>
  <si>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</si>
  <si>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</si>
  <si>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</si>
  <si>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</si>
  <si>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</si>
  <si>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</si>
  <si>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</si>
  <si>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</si>
  <si>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</si>
  <si>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</si>
  <si>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</si>
  <si>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</si>
  <si>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</si>
  <si>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</si>
  <si>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</si>
  <si>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</si>
  <si>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</si>
  <si>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</si>
  <si>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</si>
  <si>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</si>
  <si>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</si>
  <si>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</si>
  <si>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</si>
  <si>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</si>
  <si>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</si>
  <si>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</si>
  <si>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</si>
  <si>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</si>
  <si>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</si>
  <si>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</si>
  <si>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</si>
  <si>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</si>
  <si>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</si>
  <si>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茨城県小美玉市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</si>
  <si>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</si>
  <si>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</si>
  <si>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</si>
  <si>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</si>
  <si>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</si>
  <si>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</si>
  <si>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</si>
  <si>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</si>
  <si>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</si>
  <si>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</si>
  <si>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</si>
  <si>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</si>
  <si>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</si>
  <si>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</si>
  <si>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</si>
  <si>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</si>
  <si>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</si>
  <si>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</si>
  <si>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</si>
  <si>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</si>
  <si>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</si>
  <si>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</si>
  <si>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</si>
  <si>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</si>
  <si>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</si>
  <si>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</si>
  <si>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</si>
  <si>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</si>
  <si>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</si>
  <si>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</si>
  <si>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</si>
  <si>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</si>
  <si>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</si>
  <si>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</si>
  <si>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</si>
  <si>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</si>
  <si>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</si>
  <si>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</si>
  <si>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</si>
  <si>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</si>
  <si>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</si>
  <si>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</si>
  <si>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</si>
  <si>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</si>
  <si>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</si>
  <si>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</si>
  <si>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</si>
  <si>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</si>
  <si>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</si>
  <si>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</si>
  <si>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</si>
  <si>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</si>
  <si>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</si>
  <si>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</si>
  <si>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</si>
  <si>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</si>
  <si>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</si>
  <si>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</si>
  <si>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</si>
  <si>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</si>
  <si>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</si>
  <si>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</si>
  <si>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</si>
  <si>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</si>
  <si>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</si>
  <si>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</si>
  <si>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</si>
  <si>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</si>
  <si>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</si>
  <si>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</si>
  <si>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</si>
  <si>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</si>
  <si>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</si>
  <si>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</si>
  <si>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</si>
  <si>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</si>
  <si>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</si>
  <si>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</si>
  <si>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</si>
  <si>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</si>
  <si>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</si>
  <si>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</si>
  <si>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</si>
  <si>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</si>
  <si>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</si>
  <si>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</si>
  <si>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</si>
  <si>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</si>
  <si>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</si>
  <si>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</si>
  <si>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</si>
  <si>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</si>
  <si>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</si>
  <si>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</si>
  <si>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</si>
  <si>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</si>
  <si>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</si>
  <si>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</si>
  <si>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</si>
  <si>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</si>
  <si>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</si>
  <si>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</si>
  <si>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</si>
  <si>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</si>
  <si>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</si>
  <si>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</si>
  <si>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</si>
  <si>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</si>
  <si>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</si>
  <si>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</si>
  <si>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</si>
  <si>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</si>
  <si>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</si>
  <si>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</si>
  <si>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</si>
  <si>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</si>
  <si>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</si>
  <si>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</si>
  <si>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</si>
  <si>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</si>
  <si>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</si>
  <si>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</si>
  <si>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</si>
  <si>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</si>
  <si>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</si>
  <si>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</si>
  <si>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</si>
  <si>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</si>
  <si>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</si>
  <si>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</si>
  <si>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</si>
  <si>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</si>
  <si>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</si>
  <si>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</si>
  <si>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</si>
  <si>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</si>
  <si>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</si>
  <si>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</si>
  <si>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</si>
  <si>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</si>
  <si>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</si>
  <si>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</si>
  <si>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</si>
  <si>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</si>
  <si>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</si>
  <si>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</si>
  <si>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</si>
  <si>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</si>
  <si>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</si>
  <si>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</si>
  <si>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</si>
  <si>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</si>
  <si>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</si>
  <si>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</si>
  <si>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茨城県小美玉市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</si>
  <si>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</si>
  <si>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</si>
  <si>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</si>
  <si>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</si>
  <si>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</si>
  <si>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</si>
  <si>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</si>
  <si>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</si>
  <si>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</si>
  <si>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</si>
  <si>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</si>
  <si>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</si>
  <si>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</si>
  <si>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</si>
  <si>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</si>
  <si>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</si>
  <si>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</si>
  <si>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</si>
  <si>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</si>
  <si>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</si>
  <si>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</si>
  <si>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</si>
  <si>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</si>
  <si>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</si>
  <si>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</si>
  <si>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</si>
  <si>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</si>
  <si>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</si>
  <si>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</si>
  <si>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</si>
  <si>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</si>
  <si>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</si>
  <si>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</si>
  <si>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</si>
  <si>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</si>
  <si>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</si>
  <si>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後期高齢者医療保険特別会計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</si>
  <si>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</si>
  <si>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</si>
  <si>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</si>
  <si>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</si>
  <si>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</si>
  <si>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</si>
  <si>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</si>
  <si>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</si>
  <si>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戸別浄化槽事業特別会計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</si>
  <si>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</si>
  <si>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</si>
  <si>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</si>
  <si>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</si>
  <si>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</si>
  <si>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</si>
  <si>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</si>
  <si>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</si>
  <si>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</si>
  <si>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</si>
  <si>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</si>
  <si>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</si>
  <si>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</si>
  <si>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</si>
  <si>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</si>
  <si>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</si>
  <si>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</si>
  <si>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</si>
  <si>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</si>
  <si>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</si>
  <si>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</si>
  <si>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</si>
  <si>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</si>
  <si>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</si>
  <si>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</si>
  <si>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</si>
  <si>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</si>
  <si>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</si>
  <si>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</si>
  <si>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</si>
  <si>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</si>
  <si>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</si>
  <si>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</si>
  <si>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</si>
  <si>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</si>
  <si>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</si>
  <si>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</si>
  <si>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</si>
  <si>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</si>
  <si>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</si>
  <si>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</si>
  <si>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</si>
  <si>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</si>
  <si>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</si>
  <si>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</si>
  <si>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</si>
  <si>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</si>
  <si>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</si>
  <si>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</si>
  <si>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</si>
  <si>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</si>
  <si>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</si>
  <si>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</si>
  <si>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</si>
  <si>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</si>
  <si>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</si>
  <si>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</si>
  <si>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</si>
  <si>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</si>
  <si>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</si>
  <si>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</si>
  <si>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</si>
  <si>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</si>
  <si>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</si>
  <si>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</si>
  <si>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</si>
  <si>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</si>
  <si>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</si>
  <si>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</si>
  <si>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</si>
  <si>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戸別浄化槽事業特別会計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</si>
  <si>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</si>
  <si>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</si>
  <si>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</si>
  <si>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</si>
  <si>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</si>
  <si>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</si>
  <si>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</si>
  <si>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</si>
  <si>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</si>
  <si>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</si>
  <si>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</si>
  <si>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</si>
  <si>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</si>
  <si>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</si>
  <si>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</si>
  <si>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</si>
  <si>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</si>
  <si>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</si>
  <si>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</si>
  <si>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</si>
  <si>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</si>
  <si>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</si>
  <si>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</si>
  <si>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</si>
  <si>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</si>
  <si>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</si>
  <si>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</si>
  <si>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</si>
  <si>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</si>
  <si>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</si>
  <si>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</si>
  <si>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</si>
  <si>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</si>
  <si>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</si>
  <si>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</si>
  <si>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</si>
  <si>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</si>
  <si>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</si>
  <si>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</si>
  <si>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</si>
  <si>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</si>
  <si>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</si>
  <si>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</si>
  <si>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</si>
  <si>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</si>
  <si>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</si>
  <si>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</si>
  <si>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</si>
  <si>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</si>
  <si>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</si>
  <si>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</si>
  <si>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</si>
  <si>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</si>
  <si>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</si>
  <si>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</si>
  <si>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</si>
  <si>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</si>
  <si>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</si>
  <si>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</si>
  <si>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</si>
  <si>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</si>
  <si>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</si>
  <si>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</si>
  <si>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</si>
  <si>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</si>
  <si>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</si>
  <si>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</si>
  <si>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</si>
  <si>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</si>
  <si>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</si>
  <si>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</si>
  <si>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</si>
  <si>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</si>
  <si>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</si>
  <si>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</si>
  <si>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</si>
  <si>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</si>
  <si>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</si>
  <si>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</si>
  <si>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</si>
  <si>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</si>
  <si>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</si>
  <si>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</si>
  <si>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2.24</t>
  </si>
  <si>
    <t>▲ 0.54</t>
  </si>
  <si>
    <t>一般会計</t>
  </si>
  <si>
    <t>水道事業会計</t>
  </si>
  <si>
    <t>下水道事業会計</t>
  </si>
  <si>
    <t>介護保険特別会計（保険事業勘定）</t>
  </si>
  <si>
    <t>国民健康保険特別会計（事業勘定）</t>
  </si>
  <si>
    <t>農業集落排水事業特別会計</t>
  </si>
  <si>
    <t>後期高齢者医療保険特別会計</t>
  </si>
  <si>
    <t>戸別浄化槽事業特別会計</t>
  </si>
  <si>
    <t>その他会計（赤字）</t>
  </si>
  <si>
    <t>その他会計（黒字）</t>
  </si>
  <si>
    <t>H28末</t>
    <phoneticPr fontId="5"/>
  </si>
  <si>
    <t>H29末</t>
    <phoneticPr fontId="5"/>
  </si>
  <si>
    <t>H30末</t>
    <phoneticPr fontId="5"/>
  </si>
  <si>
    <t>R01末</t>
    <phoneticPr fontId="5"/>
  </si>
  <si>
    <t>R02末</t>
    <phoneticPr fontId="5"/>
  </si>
  <si>
    <t>公共施設整備基金</t>
    <rPh sb="0" eb="2">
      <t>コウキョウ</t>
    </rPh>
    <rPh sb="2" eb="4">
      <t>シセツ</t>
    </rPh>
    <rPh sb="4" eb="6">
      <t>セイビ</t>
    </rPh>
    <rPh sb="6" eb="8">
      <t>キキン</t>
    </rPh>
    <phoneticPr fontId="5"/>
  </si>
  <si>
    <t>合併振興基金</t>
    <rPh sb="0" eb="2">
      <t>ガッペイ</t>
    </rPh>
    <rPh sb="2" eb="4">
      <t>シンコウ</t>
    </rPh>
    <rPh sb="4" eb="6">
      <t>キキン</t>
    </rPh>
    <phoneticPr fontId="5"/>
  </si>
  <si>
    <t>ふるさと応援基金</t>
    <rPh sb="4" eb="6">
      <t>オウエン</t>
    </rPh>
    <rPh sb="6" eb="8">
      <t>キキン</t>
    </rPh>
    <phoneticPr fontId="5"/>
  </si>
  <si>
    <t>情報教育支援基金</t>
    <rPh sb="0" eb="2">
      <t>ジョウホウ</t>
    </rPh>
    <rPh sb="2" eb="4">
      <t>キョウイク</t>
    </rPh>
    <rPh sb="4" eb="6">
      <t>シエン</t>
    </rPh>
    <rPh sb="6" eb="8">
      <t>キキン</t>
    </rPh>
    <phoneticPr fontId="5"/>
  </si>
  <si>
    <t>再編関連訓練移転等交付金事業基金</t>
    <rPh sb="0" eb="2">
      <t>サイヘン</t>
    </rPh>
    <rPh sb="2" eb="4">
      <t>カンレン</t>
    </rPh>
    <rPh sb="4" eb="6">
      <t>クンレン</t>
    </rPh>
    <rPh sb="6" eb="8">
      <t>イテン</t>
    </rPh>
    <rPh sb="8" eb="9">
      <t>トウ</t>
    </rPh>
    <rPh sb="9" eb="12">
      <t>コウフキン</t>
    </rPh>
    <rPh sb="12" eb="14">
      <t>ジギョウ</t>
    </rPh>
    <rPh sb="14" eb="16">
      <t>キキン</t>
    </rPh>
    <phoneticPr fontId="5"/>
  </si>
  <si>
    <t>茨城地方広域環境事務組合</t>
    <rPh sb="0" eb="2">
      <t>イバラキ</t>
    </rPh>
    <rPh sb="2" eb="4">
      <t>チホウ</t>
    </rPh>
    <rPh sb="4" eb="6">
      <t>コウイキ</t>
    </rPh>
    <rPh sb="6" eb="8">
      <t>カンキョウ</t>
    </rPh>
    <rPh sb="8" eb="10">
      <t>ジム</t>
    </rPh>
    <rPh sb="10" eb="12">
      <t>クミアイ</t>
    </rPh>
    <phoneticPr fontId="2"/>
  </si>
  <si>
    <t>湖北環境衛生組合</t>
    <rPh sb="0" eb="2">
      <t>コホク</t>
    </rPh>
    <rPh sb="2" eb="4">
      <t>カンキョウ</t>
    </rPh>
    <rPh sb="4" eb="6">
      <t>エイセイ</t>
    </rPh>
    <rPh sb="6" eb="8">
      <t>クミアイ</t>
    </rPh>
    <phoneticPr fontId="2"/>
  </si>
  <si>
    <t>石岡地方斎場組合</t>
    <rPh sb="0" eb="2">
      <t>イシオカ</t>
    </rPh>
    <rPh sb="2" eb="4">
      <t>チホウ</t>
    </rPh>
    <rPh sb="4" eb="6">
      <t>サイジョウ</t>
    </rPh>
    <rPh sb="6" eb="8">
      <t>クミアイ</t>
    </rPh>
    <phoneticPr fontId="2"/>
  </si>
  <si>
    <t>茨城租税債権管理機構</t>
    <rPh sb="0" eb="2">
      <t>イバラキ</t>
    </rPh>
    <rPh sb="2" eb="4">
      <t>ソゼイ</t>
    </rPh>
    <rPh sb="4" eb="6">
      <t>サイケン</t>
    </rPh>
    <rPh sb="6" eb="8">
      <t>カンリ</t>
    </rPh>
    <rPh sb="8" eb="10">
      <t>キコウ</t>
    </rPh>
    <phoneticPr fontId="2"/>
  </si>
  <si>
    <t>-</t>
    <phoneticPr fontId="2"/>
  </si>
  <si>
    <t>小美玉市土地開発公社</t>
    <rPh sb="0" eb="4">
      <t>オミタマシ</t>
    </rPh>
    <rPh sb="4" eb="6">
      <t>トチ</t>
    </rPh>
    <rPh sb="6" eb="8">
      <t>カイハツ</t>
    </rPh>
    <rPh sb="8" eb="10">
      <t>コウシャ</t>
    </rPh>
    <phoneticPr fontId="2"/>
  </si>
  <si>
    <t>小美玉ふるさと食品公社</t>
    <rPh sb="0" eb="3">
      <t>オミタマ</t>
    </rPh>
    <rPh sb="7" eb="9">
      <t>ショクヒン</t>
    </rPh>
    <rPh sb="9" eb="11">
      <t>コウシャ</t>
    </rPh>
    <phoneticPr fontId="2"/>
  </si>
  <si>
    <t>小美玉農業公社</t>
    <rPh sb="0" eb="3">
      <t>オミタマ</t>
    </rPh>
    <rPh sb="3" eb="5">
      <t>ノウギョウ</t>
    </rPh>
    <rPh sb="5" eb="7">
      <t>コウシャ</t>
    </rPh>
    <phoneticPr fontId="2"/>
  </si>
  <si>
    <t>霞台厚生施設組合</t>
    <rPh sb="0" eb="2">
      <t>カスミダイ</t>
    </rPh>
    <rPh sb="2" eb="4">
      <t>コウセイ</t>
    </rPh>
    <rPh sb="4" eb="6">
      <t>シセツ</t>
    </rPh>
    <rPh sb="6" eb="8">
      <t>クミアイ</t>
    </rPh>
    <phoneticPr fontId="2"/>
  </si>
  <si>
    <t>湖北水道企業団</t>
    <phoneticPr fontId="2"/>
  </si>
  <si>
    <t>-</t>
    <phoneticPr fontId="2"/>
  </si>
  <si>
    <t>茨城県市町村総合事務組合（一般会計）</t>
    <rPh sb="0" eb="2">
      <t>イバラキ</t>
    </rPh>
    <rPh sb="2" eb="3">
      <t>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</si>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</sst>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92632</c:v>
                </c:pt>
                <c:pt idx="4">
                  <c:v>96469</c:v>
                </c:pt>
              </c:numCache>
            </c:numRef>
          </c:val>
          <c:smooth val="0"/>
          <c:extLst>
            <c:ext xmlns:c16="http://schemas.microsoft.com/office/drawing/2014/chart" uri="{C3380CC4-5D6E-409C-BE32-E72D297353CC}">
              <c16:uniqueId val="{00000000-2A98-4003-BBD6-8015FD3D8D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80551</c:v>
                </c:pt>
                <c:pt idx="1">
                  <c:v>112636</c:v>
                </c:pt>
                <c:pt idx="2">
                  <c:v>96951</c:v>
                </c:pt>
                <c:pt idx="3">
                  <c:v>116661</c:v>
                </c:pt>
                <c:pt idx="4">
                  <c:v>90021</c:v>
                </c:pt>
              </c:numCache>
            </c:numRef>
          </c:val>
          <c:smooth val="0"/>
          <c:extLst>
            <c:ext xmlns:c16="http://schemas.microsoft.com/office/drawing/2014/chart" uri="{C3380CC4-5D6E-409C-BE32-E72D297353CC}">
              <c16:uniqueId val="{00000001-2A98-4003-BBD6-8015FD3D8D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7.15</c:v>
                </c:pt>
                <c:pt idx="1">
                  <c:v>5.13</c:v>
                </c:pt>
                <c:pt idx="2">
                  <c:v>5.41</c:v>
                </c:pt>
                <c:pt idx="3">
                  <c:v>3.7</c:v>
                </c:pt>
                <c:pt idx="4">
                  <c:v>7.65</c:v>
                </c:pt>
              </c:numCache>
            </c:numRef>
          </c:val>
          <c:extLst>
            <c:ext xmlns:c16="http://schemas.microsoft.com/office/drawing/2014/chart" uri="{C3380CC4-5D6E-409C-BE32-E72D297353CC}">
              <c16:uniqueId val="{00000000-E554-46FF-9C7F-0BABC53208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23.95</c:v>
                </c:pt>
                <c:pt idx="1">
                  <c:v>22.54</c:v>
                </c:pt>
                <c:pt idx="2">
                  <c:v>20.32</c:v>
                </c:pt>
                <c:pt idx="3">
                  <c:v>21.4</c:v>
                </c:pt>
                <c:pt idx="4">
                  <c:v>21.56</c:v>
                </c:pt>
              </c:numCache>
            </c:numRef>
          </c:val>
          <c:extLst>
            <c:ext xmlns:c16="http://schemas.microsoft.com/office/drawing/2014/chart" uri="{C3380CC4-5D6E-409C-BE32-E72D297353CC}">
              <c16:uniqueId val="{00000001-E554-46FF-9C7F-0BABC53208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1.21</c:v>
                </c:pt>
                <c:pt idx="1">
                  <c:v>-2.2400000000000002</c:v>
                </c:pt>
                <c:pt idx="2">
                  <c:v>-0.54</c:v>
                </c:pt>
                <c:pt idx="3">
                  <c:v>1.26</c:v>
                </c:pt>
                <c:pt idx="4">
                  <c:v>4.99</c:v>
                </c:pt>
              </c:numCache>
            </c:numRef>
          </c:val>
          <c:smooth val="0"/>
          <c:extLst>
            <c:ext xmlns:c16="http://schemas.microsoft.com/office/drawing/2014/chart" uri="{C3380CC4-5D6E-409C-BE32-E72D297353CC}">
              <c16:uniqueId val="{00000002-E554-46FF-9C7F-0BABC53208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2.25</c:v>
                </c:pt>
                <c:pt idx="2">
                  <c:v>#N/A</c:v>
                </c:pt>
                <c:pt idx="3">
                  <c:v>2.5499999999999998</c:v>
                </c:pt>
                <c:pt idx="4">
                  <c:v>#N/A</c:v>
                </c:pt>
                <c:pt idx="5">
                  <c:v>1.45</c:v>
                </c:pt>
                <c:pt idx="6">
                  <c:v>#N/A</c:v>
                </c:pt>
                <c:pt idx="7">
                  <c:v>0.08</c:v>
                </c:pt>
                <c:pt idx="8">
                  <c:v>#N/A</c:v>
                </c:pt>
                <c:pt idx="9">
                  <c:v>0.02</c:v>
                </c:pt>
              </c:numCache>
            </c:numRef>
          </c:val>
          <c:extLst>
            <c:ext xmlns:c16="http://schemas.microsoft.com/office/drawing/2014/chart" uri="{C3380CC4-5D6E-409C-BE32-E72D297353CC}">
              <c16:uniqueId val="{00000000-D609-4679-8903-45E4FD5713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09-4679-8903-45E4FD5713FF}"/>
            </c:ext>
          </c:extLst>
        </c:ser>
        <c:ser>
          <c:idx val="2"/>
          <c:order val="2"/>
          <c:tx>
            <c:strRef>
              <c:f>データシート!$A$29</c:f>
              <c:strCache>
                <c:ptCount val="1"/>
                <c:pt idx="0">
                  <c:v>戸別浄化槽事業特別会計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2-D609-4679-8903-45E4FD5713FF}"/>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0.02</c:v>
                </c:pt>
                <c:pt idx="4">
                  <c:v>#N/A</c:v>
                </c:pt>
                <c:pt idx="5">
                  <c:v>0.01</c:v>
                </c:pt>
                <c:pt idx="6">
                  <c:v>#N/A</c:v>
                </c:pt>
                <c:pt idx="7">
                  <c:v>0.02</c:v>
                </c:pt>
                <c:pt idx="8">
                  <c:v>#N/A</c:v>
                </c:pt>
                <c:pt idx="9">
                  <c:v>0.03</c:v>
                </c:pt>
              </c:numCache>
            </c:numRef>
          </c:val>
          <c:extLst>
            <c:ext xmlns:c16="http://schemas.microsoft.com/office/drawing/2014/chart" uri="{C3380CC4-5D6E-409C-BE32-E72D297353CC}">
              <c16:uniqueId val="{00000003-D609-4679-8903-45E4FD5713F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0.05</c:v>
                </c:pt>
                <c:pt idx="4">
                  <c:v>#N/A</c:v>
                </c:pt>
                <c:pt idx="5">
                  <c:v>0.04</c:v>
                </c:pt>
                <c:pt idx="6">
                  <c:v>#N/A</c:v>
                </c:pt>
                <c:pt idx="7">
                  <c:v>0.11</c:v>
                </c:pt>
                <c:pt idx="8">
                  <c:v>#N/A</c:v>
                </c:pt>
                <c:pt idx="9">
                  <c:v>7.0000000000000007E-2</c:v>
                </c:pt>
              </c:numCache>
            </c:numRef>
          </c:val>
          <c:extLst>
            <c:ext xmlns:c16="http://schemas.microsoft.com/office/drawing/2014/chart" uri="{C3380CC4-5D6E-409C-BE32-E72D297353CC}">
              <c16:uniqueId val="{00000004-D609-4679-8903-45E4FD5713FF}"/>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0.67</c:v>
                </c:pt>
                <c:pt idx="2">
                  <c:v>#N/A</c:v>
                </c:pt>
                <c:pt idx="3">
                  <c:v>0.05</c:v>
                </c:pt>
                <c:pt idx="4">
                  <c:v>#N/A</c:v>
                </c:pt>
                <c:pt idx="5">
                  <c:v>0.36</c:v>
                </c:pt>
                <c:pt idx="6">
                  <c:v>#N/A</c:v>
                </c:pt>
                <c:pt idx="7">
                  <c:v>0.61</c:v>
                </c:pt>
                <c:pt idx="8">
                  <c:v>#N/A</c:v>
                </c:pt>
                <c:pt idx="9">
                  <c:v>0.7</c:v>
                </c:pt>
              </c:numCache>
            </c:numRef>
          </c:val>
          <c:extLst>
            <c:ext xmlns:c16="http://schemas.microsoft.com/office/drawing/2014/chart" uri="{C3380CC4-5D6E-409C-BE32-E72D297353CC}">
              <c16:uniqueId val="{00000005-D609-4679-8903-45E4FD5713FF}"/>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0.78</c:v>
                </c:pt>
                <c:pt idx="2">
                  <c:v>#N/A</c:v>
                </c:pt>
                <c:pt idx="3">
                  <c:v>0.31</c:v>
                </c:pt>
                <c:pt idx="4">
                  <c:v>#N/A</c:v>
                </c:pt>
                <c:pt idx="5">
                  <c:v>0.01</c:v>
                </c:pt>
                <c:pt idx="6">
                  <c:v>#N/A</c:v>
                </c:pt>
                <c:pt idx="7">
                  <c:v>0.87</c:v>
                </c:pt>
                <c:pt idx="8">
                  <c:v>#N/A</c:v>
                </c:pt>
                <c:pt idx="9">
                  <c:v>1.3</c:v>
                </c:pt>
              </c:numCache>
            </c:numRef>
          </c:val>
          <c:extLst>
            <c:ext xmlns:c16="http://schemas.microsoft.com/office/drawing/2014/chart" uri="{C3380CC4-5D6E-409C-BE32-E72D297353CC}">
              <c16:uniqueId val="{00000006-D609-4679-8903-45E4FD5713F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1.05</c:v>
                </c:pt>
                <c:pt idx="8">
                  <c:v>#N/A</c:v>
                </c:pt>
                <c:pt idx="9">
                  <c:v>1.57</c:v>
                </c:pt>
              </c:numCache>
            </c:numRef>
          </c:val>
          <c:extLst>
            <c:ext xmlns:c16="http://schemas.microsoft.com/office/drawing/2014/chart" uri="{C3380CC4-5D6E-409C-BE32-E72D297353CC}">
              <c16:uniqueId val="{00000007-D609-4679-8903-45E4FD5713F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9.5</c:v>
                </c:pt>
                <c:pt idx="2">
                  <c:v>#N/A</c:v>
                </c:pt>
                <c:pt idx="3">
                  <c:v>8</c:v>
                </c:pt>
                <c:pt idx="4">
                  <c:v>#N/A</c:v>
                </c:pt>
                <c:pt idx="5">
                  <c:v>5.99</c:v>
                </c:pt>
                <c:pt idx="6">
                  <c:v>#N/A</c:v>
                </c:pt>
                <c:pt idx="7">
                  <c:v>6.1</c:v>
                </c:pt>
                <c:pt idx="8">
                  <c:v>#N/A</c:v>
                </c:pt>
                <c:pt idx="9">
                  <c:v>6.25</c:v>
                </c:pt>
              </c:numCache>
            </c:numRef>
          </c:val>
          <c:extLst>
            <c:ext xmlns:c16="http://schemas.microsoft.com/office/drawing/2014/chart" uri="{C3380CC4-5D6E-409C-BE32-E72D297353CC}">
              <c16:uniqueId val="{00000008-D609-4679-8903-45E4FD5713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7.13</c:v>
                </c:pt>
                <c:pt idx="2">
                  <c:v>#N/A</c:v>
                </c:pt>
                <c:pt idx="3">
                  <c:v>5.12</c:v>
                </c:pt>
                <c:pt idx="4">
                  <c:v>#N/A</c:v>
                </c:pt>
                <c:pt idx="5">
                  <c:v>5.67</c:v>
                </c:pt>
                <c:pt idx="6">
                  <c:v>#N/A</c:v>
                </c:pt>
                <c:pt idx="7">
                  <c:v>3.69</c:v>
                </c:pt>
                <c:pt idx="8">
                  <c:v>#N/A</c:v>
                </c:pt>
                <c:pt idx="9">
                  <c:v>7.63</c:v>
                </c:pt>
              </c:numCache>
            </c:numRef>
          </c:val>
          <c:extLst>
            <c:ext xmlns:c16="http://schemas.microsoft.com/office/drawing/2014/chart" uri="{C3380CC4-5D6E-409C-BE32-E72D297353CC}">
              <c16:uniqueId val="{00000009-D609-4679-8903-45E4FD5713F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2148</c:v>
                </c:pt>
                <c:pt idx="5">
                  <c:v>2198</c:v>
                </c:pt>
                <c:pt idx="8">
                  <c:v>2254</c:v>
                </c:pt>
                <c:pt idx="11">
                  <c:v>2339</c:v>
                </c:pt>
                <c:pt idx="14">
                  <c:v>2428</c:v>
                </c:pt>
              </c:numCache>
            </c:numRef>
          </c:val>
          <c:extLst>
            <c:ext xmlns:c16="http://schemas.microsoft.com/office/drawing/2014/chart" uri="{C3380CC4-5D6E-409C-BE32-E72D297353CC}">
              <c16:uniqueId val="{00000000-3A3B-4D5D-85E6-60867017208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3B-4D5D-85E6-60867017208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3B-4D5D-85E6-60867017208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59</c:v>
                </c:pt>
                <c:pt idx="3">
                  <c:v>50</c:v>
                </c:pt>
                <c:pt idx="6">
                  <c:v>9</c:v>
                </c:pt>
                <c:pt idx="9">
                  <c:v>0</c:v>
                </c:pt>
                <c:pt idx="12">
                  <c:v>0</c:v>
                </c:pt>
              </c:numCache>
            </c:numRef>
          </c:val>
          <c:extLst>
            <c:ext xmlns:c16="http://schemas.microsoft.com/office/drawing/2014/chart" uri="{C3380CC4-5D6E-409C-BE32-E72D297353CC}">
              <c16:uniqueId val="{00000003-3A3B-4D5D-85E6-60867017208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805</c:v>
                </c:pt>
                <c:pt idx="3">
                  <c:v>862</c:v>
                </c:pt>
                <c:pt idx="6">
                  <c:v>902</c:v>
                </c:pt>
                <c:pt idx="9">
                  <c:v>717</c:v>
                </c:pt>
                <c:pt idx="12">
                  <c:v>689</c:v>
                </c:pt>
              </c:numCache>
            </c:numRef>
          </c:val>
          <c:extLst>
            <c:ext xmlns:c16="http://schemas.microsoft.com/office/drawing/2014/chart" uri="{C3380CC4-5D6E-409C-BE32-E72D297353CC}">
              <c16:uniqueId val="{00000004-3A3B-4D5D-85E6-60867017208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3B-4D5D-85E6-60867017208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3B-4D5D-85E6-60867017208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2065</c:v>
                </c:pt>
                <c:pt idx="3">
                  <c:v>2126</c:v>
                </c:pt>
                <c:pt idx="6">
                  <c:v>2206</c:v>
                </c:pt>
                <c:pt idx="9">
                  <c:v>2316</c:v>
                </c:pt>
                <c:pt idx="12">
                  <c:v>2440</c:v>
                </c:pt>
              </c:numCache>
            </c:numRef>
          </c:val>
          <c:extLst>
            <c:ext xmlns:c16="http://schemas.microsoft.com/office/drawing/2014/chart" uri="{C3380CC4-5D6E-409C-BE32-E72D297353CC}">
              <c16:uniqueId val="{00000007-3A3B-4D5D-85E6-60867017208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781</c:v>
                </c:pt>
                <c:pt idx="2">
                  <c:v>#N/A</c:v>
                </c:pt>
                <c:pt idx="3">
                  <c:v>#N/A</c:v>
                </c:pt>
                <c:pt idx="4">
                  <c:v>840</c:v>
                </c:pt>
                <c:pt idx="5">
                  <c:v>#N/A</c:v>
                </c:pt>
                <c:pt idx="6">
                  <c:v>#N/A</c:v>
                </c:pt>
                <c:pt idx="7">
                  <c:v>863</c:v>
                </c:pt>
                <c:pt idx="8">
                  <c:v>#N/A</c:v>
                </c:pt>
                <c:pt idx="9">
                  <c:v>#N/A</c:v>
                </c:pt>
                <c:pt idx="10">
                  <c:v>694</c:v>
                </c:pt>
                <c:pt idx="11">
                  <c:v>#N/A</c:v>
                </c:pt>
                <c:pt idx="12">
                  <c:v>#N/A</c:v>
                </c:pt>
                <c:pt idx="13">
                  <c:v>701</c:v>
                </c:pt>
                <c:pt idx="14">
                  <c:v>#N/A</c:v>
                </c:pt>
              </c:numCache>
            </c:numRef>
          </c:val>
          <c:smooth val="0"/>
          <c:extLst>
            <c:ext xmlns:c16="http://schemas.microsoft.com/office/drawing/2014/chart" uri="{C3380CC4-5D6E-409C-BE32-E72D297353CC}">
              <c16:uniqueId val="{00000008-3A3B-4D5D-85E6-60867017208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26851</c:v>
                </c:pt>
                <c:pt idx="5">
                  <c:v>27327</c:v>
                </c:pt>
                <c:pt idx="8">
                  <c:v>27716</c:v>
                </c:pt>
                <c:pt idx="11">
                  <c:v>28299</c:v>
                </c:pt>
                <c:pt idx="14">
                  <c:v>27915</c:v>
                </c:pt>
              </c:numCache>
            </c:numRef>
          </c:val>
          <c:extLst>
            <c:ext xmlns:c16="http://schemas.microsoft.com/office/drawing/2014/chart" uri="{C3380CC4-5D6E-409C-BE32-E72D297353CC}">
              <c16:uniqueId val="{00000000-F6F5-446B-B6CA-0061859B9A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936</c:v>
                </c:pt>
                <c:pt idx="5">
                  <c:v>1020</c:v>
                </c:pt>
                <c:pt idx="8">
                  <c:v>1116</c:v>
                </c:pt>
                <c:pt idx="11">
                  <c:v>1173</c:v>
                </c:pt>
                <c:pt idx="14">
                  <c:v>1151</c:v>
                </c:pt>
              </c:numCache>
            </c:numRef>
          </c:val>
          <c:extLst>
            <c:ext xmlns:c16="http://schemas.microsoft.com/office/drawing/2014/chart" uri="{C3380CC4-5D6E-409C-BE32-E72D297353CC}">
              <c16:uniqueId val="{00000001-F6F5-446B-B6CA-0061859B9A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6880</c:v>
                </c:pt>
                <c:pt idx="5">
                  <c:v>6910</c:v>
                </c:pt>
                <c:pt idx="8">
                  <c:v>6662</c:v>
                </c:pt>
                <c:pt idx="11">
                  <c:v>6446</c:v>
                </c:pt>
                <c:pt idx="14">
                  <c:v>8074</c:v>
                </c:pt>
              </c:numCache>
            </c:numRef>
          </c:val>
          <c:extLst>
            <c:ext xmlns:c16="http://schemas.microsoft.com/office/drawing/2014/chart" uri="{C3380CC4-5D6E-409C-BE32-E72D297353CC}">
              <c16:uniqueId val="{00000002-F6F5-446B-B6CA-0061859B9A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F5-446B-B6CA-0061859B9A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F5-446B-B6CA-0061859B9A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5</c:v>
                </c:pt>
                <c:pt idx="6">
                  <c:v>0</c:v>
                </c:pt>
                <c:pt idx="9">
                  <c:v>2</c:v>
                </c:pt>
                <c:pt idx="12">
                  <c:v>0</c:v>
                </c:pt>
              </c:numCache>
            </c:numRef>
          </c:val>
          <c:extLst>
            <c:ext xmlns:c16="http://schemas.microsoft.com/office/drawing/2014/chart" uri="{C3380CC4-5D6E-409C-BE32-E72D297353CC}">
              <c16:uniqueId val="{00000005-F6F5-446B-B6CA-0061859B9A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3107</c:v>
                </c:pt>
                <c:pt idx="3">
                  <c:v>3052</c:v>
                </c:pt>
                <c:pt idx="6">
                  <c:v>3048</c:v>
                </c:pt>
                <c:pt idx="9">
                  <c:v>2934</c:v>
                </c:pt>
                <c:pt idx="12">
                  <c:v>3059</c:v>
                </c:pt>
              </c:numCache>
            </c:numRef>
          </c:val>
          <c:extLst>
            <c:ext xmlns:c16="http://schemas.microsoft.com/office/drawing/2014/chart" uri="{C3380CC4-5D6E-409C-BE32-E72D297353CC}">
              <c16:uniqueId val="{00000006-F6F5-446B-B6CA-0061859B9A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57</c:v>
                </c:pt>
                <c:pt idx="3">
                  <c:v>9</c:v>
                </c:pt>
                <c:pt idx="6">
                  <c:v>9</c:v>
                </c:pt>
                <c:pt idx="9">
                  <c:v>0</c:v>
                </c:pt>
                <c:pt idx="12">
                  <c:v>0</c:v>
                </c:pt>
              </c:numCache>
            </c:numRef>
          </c:val>
          <c:extLst>
            <c:ext xmlns:c16="http://schemas.microsoft.com/office/drawing/2014/chart" uri="{C3380CC4-5D6E-409C-BE32-E72D297353CC}">
              <c16:uniqueId val="{00000007-F6F5-446B-B6CA-0061859B9A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12403</c:v>
                </c:pt>
                <c:pt idx="3">
                  <c:v>12127</c:v>
                </c:pt>
                <c:pt idx="6">
                  <c:v>12128</c:v>
                </c:pt>
                <c:pt idx="9">
                  <c:v>11403</c:v>
                </c:pt>
                <c:pt idx="12">
                  <c:v>10366</c:v>
                </c:pt>
              </c:numCache>
            </c:numRef>
          </c:val>
          <c:extLst>
            <c:ext xmlns:c16="http://schemas.microsoft.com/office/drawing/2014/chart" uri="{C3380CC4-5D6E-409C-BE32-E72D297353CC}">
              <c16:uniqueId val="{00000008-F6F5-446B-B6CA-0061859B9A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6F5-446B-B6CA-0061859B9A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25981</c:v>
                </c:pt>
                <c:pt idx="3">
                  <c:v>26840</c:v>
                </c:pt>
                <c:pt idx="6">
                  <c:v>27335</c:v>
                </c:pt>
                <c:pt idx="9">
                  <c:v>28353</c:v>
                </c:pt>
                <c:pt idx="12">
                  <c:v>28622</c:v>
                </c:pt>
              </c:numCache>
            </c:numRef>
          </c:val>
          <c:extLst>
            <c:ext xmlns:c16="http://schemas.microsoft.com/office/drawing/2014/chart" uri="{C3380CC4-5D6E-409C-BE32-E72D297353CC}">
              <c16:uniqueId val="{0000000A-F6F5-446B-B6CA-0061859B9A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6880</c:v>
                </c:pt>
                <c:pt idx="2">
                  <c:v>#N/A</c:v>
                </c:pt>
                <c:pt idx="3">
                  <c:v>#N/A</c:v>
                </c:pt>
                <c:pt idx="4">
                  <c:v>6775</c:v>
                </c:pt>
                <c:pt idx="5">
                  <c:v>#N/A</c:v>
                </c:pt>
                <c:pt idx="6">
                  <c:v>#N/A</c:v>
                </c:pt>
                <c:pt idx="7">
                  <c:v>7026</c:v>
                </c:pt>
                <c:pt idx="8">
                  <c:v>#N/A</c:v>
                </c:pt>
                <c:pt idx="9">
                  <c:v>#N/A</c:v>
                </c:pt>
                <c:pt idx="10">
                  <c:v>6774</c:v>
                </c:pt>
                <c:pt idx="11">
                  <c:v>#N/A</c:v>
                </c:pt>
                <c:pt idx="12">
                  <c:v>#N/A</c:v>
                </c:pt>
                <c:pt idx="13">
                  <c:v>4906</c:v>
                </c:pt>
                <c:pt idx="14">
                  <c:v>#N/A</c:v>
                </c:pt>
              </c:numCache>
            </c:numRef>
          </c:val>
          <c:smooth val="0"/>
          <c:extLst>
            <c:ext xmlns:c16="http://schemas.microsoft.com/office/drawing/2014/chart" uri="{C3380CC4-5D6E-409C-BE32-E72D297353CC}">
              <c16:uniqueId val="{0000000B-F6F5-446B-B6CA-0061859B9A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2652</c:v>
                </c:pt>
                <c:pt idx="1">
                  <c:v>2872</c:v>
                </c:pt>
                <c:pt idx="2">
                  <c:v>2999</c:v>
                </c:pt>
              </c:numCache>
            </c:numRef>
          </c:val>
          <c:extLst>
            <c:ext xmlns:c16="http://schemas.microsoft.com/office/drawing/2014/chart" uri="{C3380CC4-5D6E-409C-BE32-E72D297353CC}">
              <c16:uniqueId val="{00000000-6414-4EBD-A530-9090975588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1856</c:v>
                </c:pt>
                <c:pt idx="1">
                  <c:v>1698</c:v>
                </c:pt>
                <c:pt idx="2">
                  <c:v>1830</c:v>
                </c:pt>
              </c:numCache>
            </c:numRef>
          </c:val>
          <c:extLst>
            <c:ext xmlns:c16="http://schemas.microsoft.com/office/drawing/2014/chart" uri="{C3380CC4-5D6E-409C-BE32-E72D297353CC}">
              <c16:uniqueId val="{00000001-6414-4EBD-A530-9090975588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3697</c:v>
                </c:pt>
                <c:pt idx="1">
                  <c:v>3525</c:v>
                </c:pt>
                <c:pt idx="2">
                  <c:v>4731</c:v>
                </c:pt>
              </c:numCache>
            </c:numRef>
          </c:val>
          <c:extLst>
            <c:ext xmlns:c16="http://schemas.microsoft.com/office/drawing/2014/chart" uri="{C3380CC4-5D6E-409C-BE32-E72D297353CC}">
              <c16:uniqueId val="{00000002-6414-4EBD-A530-9090975588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や下水道事業の公営企業債の元利償還金に対する繰入金元利償還金は減となったが、元利償還金は新市建設計画に基づく広域幹線道路整備事業や学校規模配置適正化事業の進捗により増となったことで、「元利償還金等」は前年度と比べて</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百万円増となった。さらに、「算入公債費等」が交付税措置される合併特例債の償還費の増により</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百万円増となったため</a:t>
          </a:r>
          <a:r>
            <a:rPr kumimoji="1" lang="ja-JP" altLang="en-US" sz="1400">
              <a:latin typeface="ＭＳ Ｐゴシック" panose="020B0600070205080204" pitchFamily="50" charset="-128"/>
              <a:ea typeface="ＭＳ Ｐゴシック" panose="020B0600070205080204" pitchFamily="50" charset="-128"/>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「実質公債費比率の分子」は、前年度と比べて</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公債費のピークが令和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年度になると見込まれるため、税収など自主財源の確保に努める。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満期一括償還借入を利用していないため、該当なし。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については、新市建設計画に基づく広域幹線道路整備事業や学校規模配置適正化事業の進捗により、地方債の借入が増となったが、公営企業債等繰入見込額が減となったことで「将来負担額」は前年度と比べて</a:t>
          </a:r>
          <a:r>
            <a:rPr kumimoji="1" lang="en-US" altLang="ja-JP" sz="1400">
              <a:latin typeface="ＭＳ ゴシック" pitchFamily="49" charset="-128"/>
              <a:ea typeface="ＭＳ ゴシック" pitchFamily="49" charset="-128"/>
            </a:rPr>
            <a:t>645</a:t>
          </a:r>
          <a:r>
            <a:rPr kumimoji="1" lang="ja-JP" altLang="en-US" sz="1400">
              <a:latin typeface="ＭＳ ゴシック" pitchFamily="49" charset="-128"/>
              <a:ea typeface="ＭＳ ゴシック" pitchFamily="49" charset="-128"/>
            </a:rPr>
            <a:t>百万円減の</a:t>
          </a:r>
          <a:r>
            <a:rPr kumimoji="1" lang="en-US" altLang="ja-JP" sz="1400">
              <a:latin typeface="ＭＳ ゴシック" pitchFamily="49" charset="-128"/>
              <a:ea typeface="ＭＳ ゴシック" pitchFamily="49" charset="-128"/>
            </a:rPr>
            <a:t>42,047</a:t>
          </a:r>
          <a:r>
            <a:rPr kumimoji="1" lang="ja-JP" altLang="en-US" sz="1400">
              <a:latin typeface="ＭＳ ゴシック" pitchFamily="49" charset="-128"/>
              <a:ea typeface="ＭＳ ゴシック" pitchFamily="49" charset="-128"/>
            </a:rPr>
            <a:t>百万円となった。また、公共施設建築物系個別施設計画に基づき今後公共施設の修繕や統廃合が見込まれるため公共施設整備基金への積立を行い充当可能基金が増となったことで「充当可能財源等」は、前年度と比べて</a:t>
          </a:r>
          <a:r>
            <a:rPr kumimoji="1" lang="en-US" altLang="ja-JP" sz="1400">
              <a:latin typeface="ＭＳ ゴシック" pitchFamily="49" charset="-128"/>
              <a:ea typeface="ＭＳ ゴシック" pitchFamily="49" charset="-128"/>
            </a:rPr>
            <a:t>1,222</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37,140</a:t>
          </a:r>
          <a:r>
            <a:rPr kumimoji="1" lang="ja-JP" altLang="en-US" sz="1400">
              <a:latin typeface="ＭＳ ゴシック" pitchFamily="49" charset="-128"/>
              <a:ea typeface="ＭＳ ゴシック" pitchFamily="49" charset="-128"/>
            </a:rPr>
            <a:t>百万円となった。以上のことから、「将来負担比率の分子」が前年度より</a:t>
          </a:r>
          <a:r>
            <a:rPr kumimoji="1" lang="en-US" altLang="ja-JP" sz="1400">
              <a:latin typeface="ＭＳ ゴシック" pitchFamily="49" charset="-128"/>
              <a:ea typeface="ＭＳ ゴシック" pitchFamily="49" charset="-128"/>
            </a:rPr>
            <a:t>1,868</a:t>
          </a:r>
          <a:r>
            <a:rPr kumimoji="1" lang="ja-JP" altLang="en-US" sz="1400">
              <a:latin typeface="ＭＳ ゴシック" pitchFamily="49" charset="-128"/>
              <a:ea typeface="ＭＳ ゴシック" pitchFamily="49" charset="-128"/>
            </a:rPr>
            <a:t>百万円減となった。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大規模事業の進捗により地方債残高が増となることが見込まれるため、防衛省からの特定防衛施設周辺整備調整交付金及び再編関連訓練移転等交付金を原資とした特定目的基金を積立・活用していくことで将来負担比率の分子の上昇を抑えること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茨城県小美玉市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百万円の増となった。財政調整基金では、新型コロナウイルス感染症拡大の影響により、例年実施していた事業が中止となったことによって発生した一般財源の余剰金を積立てたため、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百万円の増となった。減債基金では、地方交付税追加交付に伴う臨時財政対策債償還基金費を積立てたことで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その他特定目的基金では、小中学校空調設備賃貸借料の財源として合併振興基金の繰入れや小美玉ことぶき温泉の指定管理料の財源として再編関連訓練移転等交付金事業基金の繰入れを行った。一方で、今後、公共施設建築物系個別施設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行われる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修繕や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統廃合が見込まれるため公共施設整備基金への積立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をしたことにより、その他特定目的基金全体は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建設計画に基づく広域幹線道路整備事業や広域ごみ処理施設建設事業にかかる公債費の増加や、高齢化による扶助費や繰出金が増加することで、一般財源が不足することが見込まれることから、財政調整基金や減債基金を計画的に取り崩していく。また、今後、公共施設建築物系個別施設計画に基づき行われる公共施設の修繕や統廃合の事業費の財源とするため、公共施設整備基金を計画的に積立てる。一般財源の負担を減らすために、防衛省からの特定防衛施設周辺整備調整交付金を原資とした特定目的基金を積立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：公用又は公共用に供する施設の整備等事業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：市民の連帯の強化を図り地域振興等に資する事業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：個性豊かな魅力あるまちづくりに資する事業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情報教育支援基金　：小中学校情報教育関係費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再編関連訓練移転等交付金事業基金　：基地周辺事業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防衛省からの旧橘小学校移転補償料を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公共施設整備基金へ積立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合併振興基金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小中学校空調設備賃貸借料に充当したことにより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ふるさと応援寄付金の増額に伴い積立したことにより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情報教育支援基金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：小中学校情報教育関係経費に充当するために特定防衛施設周辺整備調整交付金を積立したことにより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再編関連訓練移転等交付金事業基金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小美玉ことぶき温泉の指定管理料へ充当したことにより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：公共施設建築物系個別施設計画に基づき行われる公共施設の修繕や統廃合の事業費の財源とするため、計画的に積立てる。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：引き続き小中学校空調設備賃貸借料への充当のほか、市民の連帯の強化を図り地域振興に資する事業に充当する。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：ふるさと納税のお礼品に魅力ある地元の名産品などを追加し、更なる寄付金を募り積立てる。個性豊かな魅力あるまちづくりに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資する事業に充当する。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情報教育支援基金　：引き続き小中学校情報教育関係経費に充当する。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再編関連訓練移転等交付金事業基金　：小美玉ことぶき温泉の指定管理料へ充当のほか、基地周辺事業に充当する。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新型コロナウイルス感染症拡大の影響により、例年実施していた事業が中止となったことによって発生した一般財源の余剰金を積立てたため、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新市建設計画に基づく広域幹線道路整備事業や広域ごみ処理施設建設事業にかかる公債費の増加や、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高齢化による扶助費や繰出金が増加することで、一般財源が不足することが見込まれることから、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基金残高を標準財政規模の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％以上を維持し続けられるよう計画的に取り崩していく。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地方交付税追加交付に伴う臨時財政対策債償還基金費を積立てたことで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新市建設計画に基づく広域幹線道路整備事業や広域ごみ処理施設建設事業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の進捗により公債費のピークが令和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年度になることが見込まれているため、計画的に取り崩していく。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49,445
47,918
144.74
28,643,779
27,423,414
1,064,120
13,907,403
28,621,878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類似団体平均を上回り、前年度より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ている。納税義務者数の減少に伴う市税の減少が要因である。今後は大規模事業の進捗により公債費の上昇が見込まれるため、市税の徴収率を上げるなどの自主財源の確保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113030</xdr:rowOff>
    </xdr:from>
    <xdr:to>
      <xdr:col>23</xdr:col>
      <xdr:colOff>133350</xdr:colOff>
      <xdr:row>45</xdr:row>
      <xdr:rowOff>17780</xdr:rowOff>
    </xdr:to>
    <xdr:cxnSp macro="">
      <xdr:nvCxnSpPr>
        <xdr:cNvPr id="62" name="直線コネクタ 61"/>
        <xdr:cNvCxnSpPr/>
      </xdr:nvCxnSpPr>
      <xdr:spPr>
        <a:xfrm flipV="1">
          <a:off x="4953000" y="628523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3"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4" name="直線コネクタ 63"/>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27957</xdr:rowOff>
    </xdr:from>
    <xdr:ext cx="762000" cy="259045"/>
    <xdr:sp macro="" textlink="">
      <xdr:nvSpPr>
        <xdr:cNvPr id="65" name="財政力最大値テキスト"/>
        <xdr:cNvSpPr txBox="1"/>
      </xdr:nvSpPr>
      <xdr:spPr>
        <a:xfrm>
          <a:off x="5041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113030</xdr:rowOff>
    </xdr:from>
    <xdr:to>
      <xdr:col>24</xdr:col>
      <xdr:colOff>12700</xdr:colOff>
      <xdr:row>36</xdr:row>
      <xdr:rowOff>113030</xdr:rowOff>
    </xdr:to>
    <xdr:cxnSp macro="">
      <xdr:nvCxnSpPr>
        <xdr:cNvPr id="66" name="直線コネクタ 65"/>
        <xdr:cNvCxnSpPr/>
      </xdr:nvCxnSpPr>
      <xdr:spPr>
        <a:xfrm>
          <a:off x="4864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8890</xdr:rowOff>
    </xdr:from>
    <xdr:to>
      <xdr:col>23</xdr:col>
      <xdr:colOff>133350</xdr:colOff>
      <xdr:row>39</xdr:row>
      <xdr:rowOff>57150</xdr:rowOff>
    </xdr:to>
    <xdr:cxnSp macro="">
      <xdr:nvCxnSpPr>
        <xdr:cNvPr id="67" name="直線コネクタ 66"/>
        <xdr:cNvCxnSpPr/>
      </xdr:nvCxnSpPr>
      <xdr:spPr>
        <a:xfrm>
          <a:off x="4114800" y="66954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8890</xdr:rowOff>
    </xdr:from>
    <xdr:to>
      <xdr:col>19</xdr:col>
      <xdr:colOff>133350</xdr:colOff>
      <xdr:row>39</xdr:row>
      <xdr:rowOff>8890</xdr:rowOff>
    </xdr:to>
    <xdr:cxnSp macro="">
      <xdr:nvCxnSpPr>
        <xdr:cNvPr id="70" name="直線コネクタ 69"/>
        <xdr:cNvCxnSpPr/>
      </xdr:nvCxnSpPr>
      <xdr:spPr>
        <a:xfrm>
          <a:off x="3225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2" name="テキスト ボックス 7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8890</xdr:rowOff>
    </xdr:from>
    <xdr:to>
      <xdr:col>15</xdr:col>
      <xdr:colOff>82550</xdr:colOff>
      <xdr:row>39</xdr:row>
      <xdr:rowOff>8890</xdr:rowOff>
    </xdr:to>
    <xdr:cxnSp macro="">
      <xdr:nvCxnSpPr>
        <xdr:cNvPr id="73" name="直線コネクタ 72"/>
        <xdr:cNvCxnSpPr/>
      </xdr:nvCxnSpPr>
      <xdr:spPr>
        <a:xfrm>
          <a:off x="2336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114317</xdr:rowOff>
    </xdr:from>
    <xdr:ext cx="762000" cy="259045"/>
    <xdr:sp macro="" textlink="">
      <xdr:nvSpPr>
        <xdr:cNvPr id="75" name="テキスト ボックス 74"/>
        <xdr:cNvSpPr txBox="1"/>
      </xdr:nvSpPr>
      <xdr:spPr>
        <a:xfrm>
          <a:off x="2844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8890</xdr:rowOff>
    </xdr:from>
    <xdr:to>
      <xdr:col>11</xdr:col>
      <xdr:colOff>31750</xdr:colOff>
      <xdr:row>39</xdr:row>
      <xdr:rowOff>8890</xdr:rowOff>
    </xdr:to>
    <xdr:cxnSp macro="">
      <xdr:nvCxnSpPr>
        <xdr:cNvPr id="76" name="直線コネクタ 75"/>
        <xdr:cNvCxnSpPr/>
      </xdr:nvCxnSpPr>
      <xdr:spPr>
        <a:xfrm>
          <a:off x="1447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52070</xdr:rowOff>
    </xdr:from>
    <xdr:to>
      <xdr:col>11</xdr:col>
      <xdr:colOff>82550</xdr:colOff>
      <xdr:row>40</xdr:row>
      <xdr:rowOff>153670</xdr:rowOff>
    </xdr:to>
    <xdr:sp macro="" textlink="">
      <xdr:nvSpPr>
        <xdr:cNvPr id="77" name="フローチャート: 判断 76"/>
        <xdr:cNvSpPr/>
      </xdr:nvSpPr>
      <xdr:spPr>
        <a:xfrm>
          <a:off x="2286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138447</xdr:rowOff>
    </xdr:from>
    <xdr:ext cx="762000" cy="259045"/>
    <xdr:sp macro="" textlink="">
      <xdr:nvSpPr>
        <xdr:cNvPr id="78" name="テキスト ボックス 77"/>
        <xdr:cNvSpPr txBox="1"/>
      </xdr:nvSpPr>
      <xdr:spPr>
        <a:xfrm>
          <a:off x="1955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138447</xdr:rowOff>
    </xdr:from>
    <xdr:ext cx="762000" cy="259045"/>
    <xdr:sp macro="" textlink="">
      <xdr:nvSpPr>
        <xdr:cNvPr id="80" name="テキスト ボックス 79"/>
        <xdr:cNvSpPr txBox="1"/>
      </xdr:nvSpPr>
      <xdr:spPr>
        <a:xfrm>
          <a:off x="1066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6" name="楕円 85"/>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7"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129540</xdr:rowOff>
    </xdr:from>
    <xdr:to>
      <xdr:col>19</xdr:col>
      <xdr:colOff>184150</xdr:colOff>
      <xdr:row>39</xdr:row>
      <xdr:rowOff>59690</xdr:rowOff>
    </xdr:to>
    <xdr:sp macro="" textlink="">
      <xdr:nvSpPr>
        <xdr:cNvPr id="88" name="楕円 87"/>
        <xdr:cNvSpPr/>
      </xdr:nvSpPr>
      <xdr:spPr>
        <a:xfrm>
          <a:off x="406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69867</xdr:rowOff>
    </xdr:from>
    <xdr:ext cx="736600" cy="259045"/>
    <xdr:sp macro="" textlink="">
      <xdr:nvSpPr>
        <xdr:cNvPr id="89" name="テキスト ボックス 88"/>
        <xdr:cNvSpPr txBox="1"/>
      </xdr:nvSpPr>
      <xdr:spPr>
        <a:xfrm>
          <a:off x="3733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129540</xdr:rowOff>
    </xdr:from>
    <xdr:to>
      <xdr:col>15</xdr:col>
      <xdr:colOff>133350</xdr:colOff>
      <xdr:row>39</xdr:row>
      <xdr:rowOff>59690</xdr:rowOff>
    </xdr:to>
    <xdr:sp macro="" textlink="">
      <xdr:nvSpPr>
        <xdr:cNvPr id="90" name="楕円 89"/>
        <xdr:cNvSpPr/>
      </xdr:nvSpPr>
      <xdr:spPr>
        <a:xfrm>
          <a:off x="3175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69867</xdr:rowOff>
    </xdr:from>
    <xdr:ext cx="762000" cy="259045"/>
    <xdr:sp macro="" textlink="">
      <xdr:nvSpPr>
        <xdr:cNvPr id="91" name="テキスト ボックス 90"/>
        <xdr:cNvSpPr txBox="1"/>
      </xdr:nvSpPr>
      <xdr:spPr>
        <a:xfrm>
          <a:off x="2844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129540</xdr:rowOff>
    </xdr:from>
    <xdr:to>
      <xdr:col>11</xdr:col>
      <xdr:colOff>82550</xdr:colOff>
      <xdr:row>39</xdr:row>
      <xdr:rowOff>59690</xdr:rowOff>
    </xdr:to>
    <xdr:sp macro="" textlink="">
      <xdr:nvSpPr>
        <xdr:cNvPr id="92" name="楕円 91"/>
        <xdr:cNvSpPr/>
      </xdr:nvSpPr>
      <xdr:spPr>
        <a:xfrm>
          <a:off x="2286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69867</xdr:rowOff>
    </xdr:from>
    <xdr:ext cx="762000" cy="259045"/>
    <xdr:sp macro="" textlink="">
      <xdr:nvSpPr>
        <xdr:cNvPr id="93" name="テキスト ボックス 92"/>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129540</xdr:rowOff>
    </xdr:from>
    <xdr:to>
      <xdr:col>7</xdr:col>
      <xdr:colOff>31750</xdr:colOff>
      <xdr:row>39</xdr:row>
      <xdr:rowOff>59690</xdr:rowOff>
    </xdr:to>
    <xdr:sp macro="" textlink="">
      <xdr:nvSpPr>
        <xdr:cNvPr id="94" name="楕円 93"/>
        <xdr:cNvSpPr/>
      </xdr:nvSpPr>
      <xdr:spPr>
        <a:xfrm>
          <a:off x="139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69867</xdr:rowOff>
    </xdr:from>
    <xdr:ext cx="762000" cy="259045"/>
    <xdr:sp macro="" textlink="">
      <xdr:nvSpPr>
        <xdr:cNvPr id="95" name="テキスト ボックス 94"/>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年度は、新型コロナウイルス感染症拡大の影響により令和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同様に例年実施していた事業が中止となった一方、公債費の増大により交付税が増額となったことが要因である。今後も社会保障費や公債費の増加が見込まれるため、財政構造の硬直化が懸念される。引き続き、行財政改革への取り組みを推進し、現在の水準を維持できるよう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67945</xdr:rowOff>
    </xdr:to>
    <xdr:cxnSp macro="">
      <xdr:nvCxnSpPr>
        <xdr:cNvPr id="125" name="直線コネクタ 124"/>
        <xdr:cNvCxnSpPr/>
      </xdr:nvCxnSpPr>
      <xdr:spPr>
        <a:xfrm flipV="1">
          <a:off x="4953000" y="9926320"/>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40022</xdr:rowOff>
    </xdr:from>
    <xdr:ext cx="762000" cy="259045"/>
    <xdr:sp macro="" textlink="">
      <xdr:nvSpPr>
        <xdr:cNvPr id="126" name="財政構造の弾力性最小値テキスト"/>
        <xdr:cNvSpPr txBox="1"/>
      </xdr:nvSpPr>
      <xdr:spPr>
        <a:xfrm>
          <a:off x="5041900" y="115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67945</xdr:rowOff>
    </xdr:from>
    <xdr:to>
      <xdr:col>24</xdr:col>
      <xdr:colOff>12700</xdr:colOff>
      <xdr:row>67</xdr:row>
      <xdr:rowOff>67945</xdr:rowOff>
    </xdr:to>
    <xdr:cxnSp macro="">
      <xdr:nvCxnSpPr>
        <xdr:cNvPr id="127" name="直線コネクタ 126"/>
        <xdr:cNvCxnSpPr/>
      </xdr:nvCxnSpPr>
      <xdr:spPr>
        <a:xfrm>
          <a:off x="4864100" y="1155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8"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29" name="直線コネクタ 128"/>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96308</xdr:rowOff>
    </xdr:from>
    <xdr:to>
      <xdr:col>23</xdr:col>
      <xdr:colOff>133350</xdr:colOff>
      <xdr:row>59</xdr:row>
      <xdr:rowOff>124460</xdr:rowOff>
    </xdr:to>
    <xdr:cxnSp macro="">
      <xdr:nvCxnSpPr>
        <xdr:cNvPr id="130" name="直線コネクタ 129"/>
        <xdr:cNvCxnSpPr/>
      </xdr:nvCxnSpPr>
      <xdr:spPr>
        <a:xfrm flipV="1">
          <a:off x="4114800" y="1021185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138235</xdr:rowOff>
    </xdr:from>
    <xdr:ext cx="762000" cy="259045"/>
    <xdr:sp macro="" textlink="">
      <xdr:nvSpPr>
        <xdr:cNvPr id="131" name="財政構造の弾力性平均値テキスト"/>
        <xdr:cNvSpPr txBox="1"/>
      </xdr:nvSpPr>
      <xdr:spPr>
        <a:xfrm>
          <a:off x="5041900" y="10253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166158</xdr:rowOff>
    </xdr:from>
    <xdr:to>
      <xdr:col>23</xdr:col>
      <xdr:colOff>184150</xdr:colOff>
      <xdr:row>60</xdr:row>
      <xdr:rowOff>96308</xdr:rowOff>
    </xdr:to>
    <xdr:sp macro="" textlink="">
      <xdr:nvSpPr>
        <xdr:cNvPr id="132" name="フローチャート: 判断 131"/>
        <xdr:cNvSpPr/>
      </xdr:nvSpPr>
      <xdr:spPr>
        <a:xfrm>
          <a:off x="49022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124460</xdr:rowOff>
    </xdr:from>
    <xdr:to>
      <xdr:col>19</xdr:col>
      <xdr:colOff>133350</xdr:colOff>
      <xdr:row>60</xdr:row>
      <xdr:rowOff>113877</xdr:rowOff>
    </xdr:to>
    <xdr:cxnSp macro="">
      <xdr:nvCxnSpPr>
        <xdr:cNvPr id="133" name="直線コネクタ 132"/>
        <xdr:cNvCxnSpPr/>
      </xdr:nvCxnSpPr>
      <xdr:spPr>
        <a:xfrm flipV="1">
          <a:off x="3225800" y="1024001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155575</xdr:rowOff>
    </xdr:from>
    <xdr:to>
      <xdr:col>19</xdr:col>
      <xdr:colOff>184150</xdr:colOff>
      <xdr:row>61</xdr:row>
      <xdr:rowOff>85725</xdr:rowOff>
    </xdr:to>
    <xdr:sp macro="" textlink="">
      <xdr:nvSpPr>
        <xdr:cNvPr id="134" name="フローチャート: 判断 133"/>
        <xdr:cNvSpPr/>
      </xdr:nvSpPr>
      <xdr:spPr>
        <a:xfrm>
          <a:off x="4064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70502</xdr:rowOff>
    </xdr:from>
    <xdr:ext cx="736600" cy="259045"/>
    <xdr:sp macro="" textlink="">
      <xdr:nvSpPr>
        <xdr:cNvPr id="135" name="テキスト ボックス 134"/>
        <xdr:cNvSpPr txBox="1"/>
      </xdr:nvSpPr>
      <xdr:spPr>
        <a:xfrm>
          <a:off x="3733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113877</xdr:rowOff>
    </xdr:from>
    <xdr:to>
      <xdr:col>15</xdr:col>
      <xdr:colOff>82550</xdr:colOff>
      <xdr:row>60</xdr:row>
      <xdr:rowOff>117898</xdr:rowOff>
    </xdr:to>
    <xdr:cxnSp macro="">
      <xdr:nvCxnSpPr>
        <xdr:cNvPr id="136" name="直線コネクタ 135"/>
        <xdr:cNvCxnSpPr/>
      </xdr:nvCxnSpPr>
      <xdr:spPr>
        <a:xfrm flipV="1">
          <a:off x="2336800" y="1040087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167640</xdr:rowOff>
    </xdr:from>
    <xdr:to>
      <xdr:col>15</xdr:col>
      <xdr:colOff>133350</xdr:colOff>
      <xdr:row>61</xdr:row>
      <xdr:rowOff>97790</xdr:rowOff>
    </xdr:to>
    <xdr:sp macro="" textlink="">
      <xdr:nvSpPr>
        <xdr:cNvPr id="137" name="フローチャート: 判断 136"/>
        <xdr:cNvSpPr/>
      </xdr:nvSpPr>
      <xdr:spPr>
        <a:xfrm>
          <a:off x="3175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82567</xdr:rowOff>
    </xdr:from>
    <xdr:ext cx="762000" cy="259045"/>
    <xdr:sp macro="" textlink="">
      <xdr:nvSpPr>
        <xdr:cNvPr id="138" name="テキスト ボックス 137"/>
        <xdr:cNvSpPr txBox="1"/>
      </xdr:nvSpPr>
      <xdr:spPr>
        <a:xfrm>
          <a:off x="2844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57573</xdr:rowOff>
    </xdr:from>
    <xdr:to>
      <xdr:col>11</xdr:col>
      <xdr:colOff>31750</xdr:colOff>
      <xdr:row>60</xdr:row>
      <xdr:rowOff>117898</xdr:rowOff>
    </xdr:to>
    <xdr:cxnSp macro="">
      <xdr:nvCxnSpPr>
        <xdr:cNvPr id="139" name="直線コネクタ 138"/>
        <xdr:cNvCxnSpPr/>
      </xdr:nvCxnSpPr>
      <xdr:spPr>
        <a:xfrm>
          <a:off x="1447800" y="1034457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143510</xdr:rowOff>
    </xdr:from>
    <xdr:to>
      <xdr:col>11</xdr:col>
      <xdr:colOff>82550</xdr:colOff>
      <xdr:row>61</xdr:row>
      <xdr:rowOff>73660</xdr:rowOff>
    </xdr:to>
    <xdr:sp macro="" textlink="">
      <xdr:nvSpPr>
        <xdr:cNvPr id="140" name="フローチャート: 判断 139"/>
        <xdr:cNvSpPr/>
      </xdr:nvSpPr>
      <xdr:spPr>
        <a:xfrm>
          <a:off x="2286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58437</xdr:rowOff>
    </xdr:from>
    <xdr:ext cx="762000" cy="259045"/>
    <xdr:sp macro="" textlink="">
      <xdr:nvSpPr>
        <xdr:cNvPr id="141" name="テキスト ボックス 140"/>
        <xdr:cNvSpPr txBox="1"/>
      </xdr:nvSpPr>
      <xdr:spPr>
        <a:xfrm>
          <a:off x="1955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115358</xdr:rowOff>
    </xdr:from>
    <xdr:to>
      <xdr:col>7</xdr:col>
      <xdr:colOff>31750</xdr:colOff>
      <xdr:row>61</xdr:row>
      <xdr:rowOff>45508</xdr:rowOff>
    </xdr:to>
    <xdr:sp macro="" textlink="">
      <xdr:nvSpPr>
        <xdr:cNvPr id="142" name="フローチャート: 判断 141"/>
        <xdr:cNvSpPr/>
      </xdr:nvSpPr>
      <xdr:spPr>
        <a:xfrm>
          <a:off x="1397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30285</xdr:rowOff>
    </xdr:from>
    <xdr:ext cx="762000" cy="259045"/>
    <xdr:sp macro="" textlink="">
      <xdr:nvSpPr>
        <xdr:cNvPr id="143" name="テキスト ボックス 142"/>
        <xdr:cNvSpPr txBox="1"/>
      </xdr:nvSpPr>
      <xdr:spPr>
        <a:xfrm>
          <a:off x="1066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45508</xdr:rowOff>
    </xdr:from>
    <xdr:to>
      <xdr:col>23</xdr:col>
      <xdr:colOff>184150</xdr:colOff>
      <xdr:row>59</xdr:row>
      <xdr:rowOff>147108</xdr:rowOff>
    </xdr:to>
    <xdr:sp macro="" textlink="">
      <xdr:nvSpPr>
        <xdr:cNvPr id="149" name="楕円 148"/>
        <xdr:cNvSpPr/>
      </xdr:nvSpPr>
      <xdr:spPr>
        <a:xfrm>
          <a:off x="49022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62035</xdr:rowOff>
    </xdr:from>
    <xdr:ext cx="762000" cy="259045"/>
    <xdr:sp macro="" textlink="">
      <xdr:nvSpPr>
        <xdr:cNvPr id="150" name="財政構造の弾力性該当値テキスト"/>
        <xdr:cNvSpPr txBox="1"/>
      </xdr:nvSpPr>
      <xdr:spPr>
        <a:xfrm>
          <a:off x="5041900" y="1000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73660</xdr:rowOff>
    </xdr:from>
    <xdr:to>
      <xdr:col>19</xdr:col>
      <xdr:colOff>184150</xdr:colOff>
      <xdr:row>60</xdr:row>
      <xdr:rowOff>3810</xdr:rowOff>
    </xdr:to>
    <xdr:sp macro="" textlink="">
      <xdr:nvSpPr>
        <xdr:cNvPr id="151" name="楕円 150"/>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13987</xdr:rowOff>
    </xdr:from>
    <xdr:ext cx="736600" cy="259045"/>
    <xdr:sp macro="" textlink="">
      <xdr:nvSpPr>
        <xdr:cNvPr id="152" name="テキスト ボックス 151"/>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3" name="楕円 152"/>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4" name="テキスト ボックス 153"/>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67098</xdr:rowOff>
    </xdr:from>
    <xdr:to>
      <xdr:col>11</xdr:col>
      <xdr:colOff>82550</xdr:colOff>
      <xdr:row>60</xdr:row>
      <xdr:rowOff>168698</xdr:rowOff>
    </xdr:to>
    <xdr:sp macro="" textlink="">
      <xdr:nvSpPr>
        <xdr:cNvPr id="155" name="楕円 154"/>
        <xdr:cNvSpPr/>
      </xdr:nvSpPr>
      <xdr:spPr>
        <a:xfrm>
          <a:off x="2286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7425</xdr:rowOff>
    </xdr:from>
    <xdr:ext cx="762000" cy="259045"/>
    <xdr:sp macro="" textlink="">
      <xdr:nvSpPr>
        <xdr:cNvPr id="156" name="テキスト ボックス 155"/>
        <xdr:cNvSpPr txBox="1"/>
      </xdr:nvSpPr>
      <xdr:spPr>
        <a:xfrm>
          <a:off x="1955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6773</xdr:rowOff>
    </xdr:from>
    <xdr:to>
      <xdr:col>7</xdr:col>
      <xdr:colOff>31750</xdr:colOff>
      <xdr:row>60</xdr:row>
      <xdr:rowOff>108373</xdr:rowOff>
    </xdr:to>
    <xdr:sp macro="" textlink="">
      <xdr:nvSpPr>
        <xdr:cNvPr id="157" name="楕円 156"/>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118550</xdr:rowOff>
    </xdr:from>
    <xdr:ext cx="762000" cy="259045"/>
    <xdr:sp macro="" textlink="">
      <xdr:nvSpPr>
        <xdr:cNvPr id="158" name="テキスト ボックス 157"/>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7,888</a:t>
          </a:r>
          <a:r>
            <a:rPr kumimoji="1" lang="ja-JP" altLang="en-US" sz="1300">
              <a:latin typeface="ＭＳ Ｐゴシック" panose="020B0600070205080204" pitchFamily="50" charset="-128"/>
              <a:ea typeface="ＭＳ Ｐゴシック" panose="020B0600070205080204" pitchFamily="50" charset="-128"/>
            </a:rPr>
            <a:t>円増えている。小美玉市給食センター民間委託による会計年度任用職員の皆減により人件費は減となっているが、物件費は上記の給食センターの民間委託をしたことや新型コロナウイルスワクチン接種事業の実施により増となったことが要因であ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も引き続き新型コロナワクチン接種事業を実施していくことに加え、今後は小美玉市公共施設建築物系個別施設計画に基づく公共施設の修繕や統廃合も見込まれ、物件費はさらに増加すると考えられるため、正規職員の適正配置を進めていくことで人件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156076</xdr:rowOff>
    </xdr:from>
    <xdr:to>
      <xdr:col>23</xdr:col>
      <xdr:colOff>133350</xdr:colOff>
      <xdr:row>89</xdr:row>
      <xdr:rowOff>7083</xdr:rowOff>
    </xdr:to>
    <xdr:cxnSp macro="">
      <xdr:nvCxnSpPr>
        <xdr:cNvPr id="187" name="直線コネクタ 186"/>
        <xdr:cNvCxnSpPr/>
      </xdr:nvCxnSpPr>
      <xdr:spPr>
        <a:xfrm flipV="1">
          <a:off x="4953000" y="14043526"/>
          <a:ext cx="0" cy="1222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150610</xdr:rowOff>
    </xdr:from>
    <xdr:ext cx="762000" cy="259045"/>
    <xdr:sp macro="" textlink="">
      <xdr:nvSpPr>
        <xdr:cNvPr id="188" name="人件費・物件費等の状況最小値テキスト"/>
        <xdr:cNvSpPr txBox="1"/>
      </xdr:nvSpPr>
      <xdr:spPr>
        <a:xfrm>
          <a:off x="5041900" y="15238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7083</xdr:rowOff>
    </xdr:from>
    <xdr:to>
      <xdr:col>24</xdr:col>
      <xdr:colOff>12700</xdr:colOff>
      <xdr:row>89</xdr:row>
      <xdr:rowOff>7083</xdr:rowOff>
    </xdr:to>
    <xdr:cxnSp macro="">
      <xdr:nvCxnSpPr>
        <xdr:cNvPr id="189" name="直線コネクタ 188"/>
        <xdr:cNvCxnSpPr/>
      </xdr:nvCxnSpPr>
      <xdr:spPr>
        <a:xfrm>
          <a:off x="4864100" y="1526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71003</xdr:rowOff>
    </xdr:from>
    <xdr:ext cx="762000" cy="259045"/>
    <xdr:sp macro="" textlink="">
      <xdr:nvSpPr>
        <xdr:cNvPr id="190" name="人件費・物件費等の状況最大値テキスト"/>
        <xdr:cNvSpPr txBox="1"/>
      </xdr:nvSpPr>
      <xdr:spPr>
        <a:xfrm>
          <a:off x="5041900" y="1378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156076</xdr:rowOff>
    </xdr:from>
    <xdr:to>
      <xdr:col>24</xdr:col>
      <xdr:colOff>12700</xdr:colOff>
      <xdr:row>81</xdr:row>
      <xdr:rowOff>156076</xdr:rowOff>
    </xdr:to>
    <xdr:cxnSp macro="">
      <xdr:nvCxnSpPr>
        <xdr:cNvPr id="191" name="直線コネクタ 190"/>
        <xdr:cNvCxnSpPr/>
      </xdr:nvCxnSpPr>
      <xdr:spPr>
        <a:xfrm>
          <a:off x="4864100" y="1404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32872</xdr:rowOff>
    </xdr:from>
    <xdr:to>
      <xdr:col>23</xdr:col>
      <xdr:colOff>133350</xdr:colOff>
      <xdr:row>82</xdr:row>
      <xdr:rowOff>48735</xdr:rowOff>
    </xdr:to>
    <xdr:cxnSp macro="">
      <xdr:nvCxnSpPr>
        <xdr:cNvPr id="192" name="直線コネクタ 191"/>
        <xdr:cNvCxnSpPr/>
      </xdr:nvCxnSpPr>
      <xdr:spPr>
        <a:xfrm>
          <a:off x="4114800" y="14091772"/>
          <a:ext cx="8382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78717</xdr:rowOff>
    </xdr:from>
    <xdr:ext cx="762000" cy="259045"/>
    <xdr:sp macro="" textlink="">
      <xdr:nvSpPr>
        <xdr:cNvPr id="193" name="人件費・物件費等の状況平均値テキスト"/>
        <xdr:cNvSpPr txBox="1"/>
      </xdr:nvSpPr>
      <xdr:spPr>
        <a:xfrm>
          <a:off x="5041900" y="1413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106640</xdr:rowOff>
    </xdr:from>
    <xdr:to>
      <xdr:col>23</xdr:col>
      <xdr:colOff>184150</xdr:colOff>
      <xdr:row>83</xdr:row>
      <xdr:rowOff>36790</xdr:rowOff>
    </xdr:to>
    <xdr:sp macro="" textlink="">
      <xdr:nvSpPr>
        <xdr:cNvPr id="194" name="フローチャート: 判断 193"/>
        <xdr:cNvSpPr/>
      </xdr:nvSpPr>
      <xdr:spPr>
        <a:xfrm>
          <a:off x="4902200" y="1416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5291</xdr:rowOff>
    </xdr:from>
    <xdr:to>
      <xdr:col>19</xdr:col>
      <xdr:colOff>133350</xdr:colOff>
      <xdr:row>82</xdr:row>
      <xdr:rowOff>32872</xdr:rowOff>
    </xdr:to>
    <xdr:cxnSp macro="">
      <xdr:nvCxnSpPr>
        <xdr:cNvPr id="195" name="直線コネクタ 194"/>
        <xdr:cNvCxnSpPr/>
      </xdr:nvCxnSpPr>
      <xdr:spPr>
        <a:xfrm>
          <a:off x="3225800" y="14064191"/>
          <a:ext cx="8890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83158</xdr:rowOff>
    </xdr:from>
    <xdr:to>
      <xdr:col>19</xdr:col>
      <xdr:colOff>184150</xdr:colOff>
      <xdr:row>83</xdr:row>
      <xdr:rowOff>13308</xdr:rowOff>
    </xdr:to>
    <xdr:sp macro="" textlink="">
      <xdr:nvSpPr>
        <xdr:cNvPr id="196" name="フローチャート: 判断 195"/>
        <xdr:cNvSpPr/>
      </xdr:nvSpPr>
      <xdr:spPr>
        <a:xfrm>
          <a:off x="4064000" y="1414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169535</xdr:rowOff>
    </xdr:from>
    <xdr:ext cx="736600" cy="259045"/>
    <xdr:sp macro="" textlink="">
      <xdr:nvSpPr>
        <xdr:cNvPr id="197" name="テキスト ボックス 196"/>
        <xdr:cNvSpPr txBox="1"/>
      </xdr:nvSpPr>
      <xdr:spPr>
        <a:xfrm>
          <a:off x="3733800" y="14228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3837</xdr:rowOff>
    </xdr:from>
    <xdr:to>
      <xdr:col>15</xdr:col>
      <xdr:colOff>82550</xdr:colOff>
      <xdr:row>82</xdr:row>
      <xdr:rowOff>5291</xdr:rowOff>
    </xdr:to>
    <xdr:cxnSp macro="">
      <xdr:nvCxnSpPr>
        <xdr:cNvPr id="198" name="直線コネクタ 197"/>
        <xdr:cNvCxnSpPr/>
      </xdr:nvCxnSpPr>
      <xdr:spPr>
        <a:xfrm>
          <a:off x="2336800" y="14062737"/>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149670</xdr:rowOff>
    </xdr:from>
    <xdr:to>
      <xdr:col>15</xdr:col>
      <xdr:colOff>133350</xdr:colOff>
      <xdr:row>82</xdr:row>
      <xdr:rowOff>79820</xdr:rowOff>
    </xdr:to>
    <xdr:sp macro="" textlink="">
      <xdr:nvSpPr>
        <xdr:cNvPr id="199" name="フローチャート: 判断 198"/>
        <xdr:cNvSpPr/>
      </xdr:nvSpPr>
      <xdr:spPr>
        <a:xfrm>
          <a:off x="3175000" y="140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64597</xdr:rowOff>
    </xdr:from>
    <xdr:ext cx="762000" cy="259045"/>
    <xdr:sp macro="" textlink="">
      <xdr:nvSpPr>
        <xdr:cNvPr id="200" name="テキスト ボックス 199"/>
        <xdr:cNvSpPr txBox="1"/>
      </xdr:nvSpPr>
      <xdr:spPr>
        <a:xfrm>
          <a:off x="2844800" y="1412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3837</xdr:rowOff>
    </xdr:from>
    <xdr:to>
      <xdr:col>11</xdr:col>
      <xdr:colOff>31750</xdr:colOff>
      <xdr:row>82</xdr:row>
      <xdr:rowOff>6505</xdr:rowOff>
    </xdr:to>
    <xdr:cxnSp macro="">
      <xdr:nvCxnSpPr>
        <xdr:cNvPr id="201" name="直線コネクタ 200"/>
        <xdr:cNvCxnSpPr/>
      </xdr:nvCxnSpPr>
      <xdr:spPr>
        <a:xfrm flipV="1">
          <a:off x="1447800" y="1406273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141134</xdr:rowOff>
    </xdr:from>
    <xdr:to>
      <xdr:col>11</xdr:col>
      <xdr:colOff>82550</xdr:colOff>
      <xdr:row>82</xdr:row>
      <xdr:rowOff>71284</xdr:rowOff>
    </xdr:to>
    <xdr:sp macro="" textlink="">
      <xdr:nvSpPr>
        <xdr:cNvPr id="202" name="フローチャート: 判断 201"/>
        <xdr:cNvSpPr/>
      </xdr:nvSpPr>
      <xdr:spPr>
        <a:xfrm>
          <a:off x="2286000" y="1402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56061</xdr:rowOff>
    </xdr:from>
    <xdr:ext cx="762000" cy="259045"/>
    <xdr:sp macro="" textlink="">
      <xdr:nvSpPr>
        <xdr:cNvPr id="203" name="テキスト ボックス 202"/>
        <xdr:cNvSpPr txBox="1"/>
      </xdr:nvSpPr>
      <xdr:spPr>
        <a:xfrm>
          <a:off x="1955800" y="1411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139908</xdr:rowOff>
    </xdr:from>
    <xdr:to>
      <xdr:col>7</xdr:col>
      <xdr:colOff>31750</xdr:colOff>
      <xdr:row>82</xdr:row>
      <xdr:rowOff>70058</xdr:rowOff>
    </xdr:to>
    <xdr:sp macro="" textlink="">
      <xdr:nvSpPr>
        <xdr:cNvPr id="204" name="フローチャート: 判断 203"/>
        <xdr:cNvSpPr/>
      </xdr:nvSpPr>
      <xdr:spPr>
        <a:xfrm>
          <a:off x="1397000" y="1402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54835</xdr:rowOff>
    </xdr:from>
    <xdr:ext cx="762000" cy="259045"/>
    <xdr:sp macro="" textlink="">
      <xdr:nvSpPr>
        <xdr:cNvPr id="205" name="テキスト ボックス 204"/>
        <xdr:cNvSpPr txBox="1"/>
      </xdr:nvSpPr>
      <xdr:spPr>
        <a:xfrm>
          <a:off x="1066800" y="1411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169385</xdr:rowOff>
    </xdr:from>
    <xdr:to>
      <xdr:col>23</xdr:col>
      <xdr:colOff>184150</xdr:colOff>
      <xdr:row>82</xdr:row>
      <xdr:rowOff>99535</xdr:rowOff>
    </xdr:to>
    <xdr:sp macro="" textlink="">
      <xdr:nvSpPr>
        <xdr:cNvPr id="211" name="楕円 210"/>
        <xdr:cNvSpPr/>
      </xdr:nvSpPr>
      <xdr:spPr>
        <a:xfrm>
          <a:off x="4902200" y="140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90662</xdr:rowOff>
    </xdr:from>
    <xdr:ext cx="762000" cy="259045"/>
    <xdr:sp macro="" textlink="">
      <xdr:nvSpPr>
        <xdr:cNvPr id="212" name="人件費・物件費等の状況該当値テキスト"/>
        <xdr:cNvSpPr txBox="1"/>
      </xdr:nvSpPr>
      <xdr:spPr>
        <a:xfrm>
          <a:off x="5041900" y="13978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153522</xdr:rowOff>
    </xdr:from>
    <xdr:to>
      <xdr:col>19</xdr:col>
      <xdr:colOff>184150</xdr:colOff>
      <xdr:row>82</xdr:row>
      <xdr:rowOff>83672</xdr:rowOff>
    </xdr:to>
    <xdr:sp macro="" textlink="">
      <xdr:nvSpPr>
        <xdr:cNvPr id="213" name="楕円 212"/>
        <xdr:cNvSpPr/>
      </xdr:nvSpPr>
      <xdr:spPr>
        <a:xfrm>
          <a:off x="4064000" y="140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93849</xdr:rowOff>
    </xdr:from>
    <xdr:ext cx="736600" cy="259045"/>
    <xdr:sp macro="" textlink="">
      <xdr:nvSpPr>
        <xdr:cNvPr id="214" name="テキスト ボックス 213"/>
        <xdr:cNvSpPr txBox="1"/>
      </xdr:nvSpPr>
      <xdr:spPr>
        <a:xfrm>
          <a:off x="3733800" y="1380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125941</xdr:rowOff>
    </xdr:from>
    <xdr:to>
      <xdr:col>15</xdr:col>
      <xdr:colOff>133350</xdr:colOff>
      <xdr:row>82</xdr:row>
      <xdr:rowOff>56091</xdr:rowOff>
    </xdr:to>
    <xdr:sp macro="" textlink="">
      <xdr:nvSpPr>
        <xdr:cNvPr id="215" name="楕円 214"/>
        <xdr:cNvSpPr/>
      </xdr:nvSpPr>
      <xdr:spPr>
        <a:xfrm>
          <a:off x="3175000" y="1401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66268</xdr:rowOff>
    </xdr:from>
    <xdr:ext cx="762000" cy="259045"/>
    <xdr:sp macro="" textlink="">
      <xdr:nvSpPr>
        <xdr:cNvPr id="216" name="テキスト ボックス 215"/>
        <xdr:cNvSpPr txBox="1"/>
      </xdr:nvSpPr>
      <xdr:spPr>
        <a:xfrm>
          <a:off x="2844800" y="13782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124487</xdr:rowOff>
    </xdr:from>
    <xdr:to>
      <xdr:col>11</xdr:col>
      <xdr:colOff>82550</xdr:colOff>
      <xdr:row>82</xdr:row>
      <xdr:rowOff>54637</xdr:rowOff>
    </xdr:to>
    <xdr:sp macro="" textlink="">
      <xdr:nvSpPr>
        <xdr:cNvPr id="217" name="楕円 216"/>
        <xdr:cNvSpPr/>
      </xdr:nvSpPr>
      <xdr:spPr>
        <a:xfrm>
          <a:off x="2286000" y="1401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64814</xdr:rowOff>
    </xdr:from>
    <xdr:ext cx="762000" cy="259045"/>
    <xdr:sp macro="" textlink="">
      <xdr:nvSpPr>
        <xdr:cNvPr id="218" name="テキスト ボックス 217"/>
        <xdr:cNvSpPr txBox="1"/>
      </xdr:nvSpPr>
      <xdr:spPr>
        <a:xfrm>
          <a:off x="1955800" y="137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127155</xdr:rowOff>
    </xdr:from>
    <xdr:to>
      <xdr:col>7</xdr:col>
      <xdr:colOff>31750</xdr:colOff>
      <xdr:row>82</xdr:row>
      <xdr:rowOff>57305</xdr:rowOff>
    </xdr:to>
    <xdr:sp macro="" textlink="">
      <xdr:nvSpPr>
        <xdr:cNvPr id="219" name="楕円 218"/>
        <xdr:cNvSpPr/>
      </xdr:nvSpPr>
      <xdr:spPr>
        <a:xfrm>
          <a:off x="1397000" y="1401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67482</xdr:rowOff>
    </xdr:from>
    <xdr:ext cx="762000" cy="259045"/>
    <xdr:sp macro="" textlink="">
      <xdr:nvSpPr>
        <xdr:cNvPr id="220" name="テキスト ボックス 219"/>
        <xdr:cNvSpPr txBox="1"/>
      </xdr:nvSpPr>
      <xdr:spPr>
        <a:xfrm>
          <a:off x="1066800" y="1378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類似団体平均を上回っており、前年度から数値の変動はない。人事評価制度に基づく職務成績等に応じた昇給制度を運用していくことにより、より一層の給与適正化に努める。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162278</xdr:rowOff>
    </xdr:from>
    <xdr:to>
      <xdr:col>81</xdr:col>
      <xdr:colOff>44450</xdr:colOff>
      <xdr:row>89</xdr:row>
      <xdr:rowOff>150284</xdr:rowOff>
    </xdr:to>
    <xdr:cxnSp macro="">
      <xdr:nvCxnSpPr>
        <xdr:cNvPr id="249" name="直線コネクタ 248"/>
        <xdr:cNvCxnSpPr/>
      </xdr:nvCxnSpPr>
      <xdr:spPr>
        <a:xfrm flipV="1">
          <a:off x="17018000" y="13706828"/>
          <a:ext cx="0" cy="1702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0"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1" name="直線コネクタ 250"/>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77205</xdr:rowOff>
    </xdr:from>
    <xdr:ext cx="762000" cy="259045"/>
    <xdr:sp macro="" textlink="">
      <xdr:nvSpPr>
        <xdr:cNvPr id="252"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162278</xdr:rowOff>
    </xdr:from>
    <xdr:to>
      <xdr:col>81</xdr:col>
      <xdr:colOff>133350</xdr:colOff>
      <xdr:row>79</xdr:row>
      <xdr:rowOff>162278</xdr:rowOff>
    </xdr:to>
    <xdr:cxnSp macro="">
      <xdr:nvCxnSpPr>
        <xdr:cNvPr id="253" name="直線コネクタ 252"/>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23989</xdr:rowOff>
    </xdr:to>
    <xdr:cxnSp macro="">
      <xdr:nvCxnSpPr>
        <xdr:cNvPr id="254" name="直線コネクタ 253"/>
        <xdr:cNvCxnSpPr/>
      </xdr:nvCxnSpPr>
      <xdr:spPr>
        <a:xfrm>
          <a:off x="16179800" y="14940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27111</xdr:rowOff>
    </xdr:from>
    <xdr:ext cx="762000" cy="259045"/>
    <xdr:sp macro="" textlink="">
      <xdr:nvSpPr>
        <xdr:cNvPr id="255"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56" name="フローチャート: 判断 255"/>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37395</xdr:rowOff>
    </xdr:to>
    <xdr:cxnSp macro="">
      <xdr:nvCxnSpPr>
        <xdr:cNvPr id="257" name="直線コネクタ 256"/>
        <xdr:cNvCxnSpPr/>
      </xdr:nvCxnSpPr>
      <xdr:spPr>
        <a:xfrm flipV="1">
          <a:off x="15290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8" name="フローチャート: 判断 257"/>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59" name="テキスト ボックス 258"/>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64205</xdr:rowOff>
    </xdr:to>
    <xdr:cxnSp macro="">
      <xdr:nvCxnSpPr>
        <xdr:cNvPr id="260" name="直線コネクタ 259"/>
        <xdr:cNvCxnSpPr/>
      </xdr:nvCxnSpPr>
      <xdr:spPr>
        <a:xfrm flipV="1">
          <a:off x="14401800" y="1495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1" name="フローチャート: 判断 260"/>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2" name="テキスト ボックス 261"/>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64205</xdr:rowOff>
    </xdr:to>
    <xdr:cxnSp macro="">
      <xdr:nvCxnSpPr>
        <xdr:cNvPr id="263" name="直線コネクタ 262"/>
        <xdr:cNvCxnSpPr/>
      </xdr:nvCxnSpPr>
      <xdr:spPr>
        <a:xfrm>
          <a:off x="13512800" y="1498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4" name="フローチャート: 判断 263"/>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4532</xdr:rowOff>
    </xdr:from>
    <xdr:ext cx="762000" cy="259045"/>
    <xdr:sp macro="" textlink="">
      <xdr:nvSpPr>
        <xdr:cNvPr id="265" name="テキスト ボックス 264"/>
        <xdr:cNvSpPr txBox="1"/>
      </xdr:nvSpPr>
      <xdr:spPr>
        <a:xfrm>
          <a:off x="14020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66" name="フローチャート: 判断 265"/>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4532</xdr:rowOff>
    </xdr:from>
    <xdr:ext cx="762000" cy="259045"/>
    <xdr:sp macro="" textlink="">
      <xdr:nvSpPr>
        <xdr:cNvPr id="267" name="テキスト ボックス 266"/>
        <xdr:cNvSpPr txBox="1"/>
      </xdr:nvSpPr>
      <xdr:spPr>
        <a:xfrm>
          <a:off x="13131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3" name="楕円 272"/>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4" name="給与水準   （国との比較）該当値テキスト"/>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5" name="楕円 274"/>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76" name="テキスト ボックス 275"/>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77" name="楕円 276"/>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78" name="テキスト ボックス 277"/>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79" name="楕円 278"/>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0" name="テキスト ボックス 279"/>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1" name="楕円 280"/>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2" name="テキスト ボックス 281"/>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4" name="テキスト ボックス 283"/>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5" name="テキスト ボックス 284"/>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0.16</a:t>
          </a:r>
          <a:r>
            <a:rPr kumimoji="1" lang="ja-JP" altLang="en-US" sz="1300">
              <a:latin typeface="ＭＳ Ｐゴシック" panose="020B0600070205080204" pitchFamily="50" charset="-128"/>
              <a:ea typeface="ＭＳ Ｐゴシック" panose="020B0600070205080204" pitchFamily="50" charset="-128"/>
            </a:rPr>
            <a:t>人増加している。市の人口は前年度から</a:t>
          </a:r>
          <a:r>
            <a:rPr kumimoji="1" lang="en-US" altLang="ja-JP" sz="1300">
              <a:latin typeface="ＭＳ Ｐゴシック" panose="020B0600070205080204" pitchFamily="50" charset="-128"/>
              <a:ea typeface="ＭＳ Ｐゴシック" panose="020B0600070205080204" pitchFamily="50" charset="-128"/>
            </a:rPr>
            <a:t>805</a:t>
          </a:r>
          <a:r>
            <a:rPr kumimoji="1" lang="ja-JP" altLang="en-US" sz="1300">
              <a:latin typeface="ＭＳ Ｐゴシック" panose="020B0600070205080204" pitchFamily="50" charset="-128"/>
              <a:ea typeface="ＭＳ Ｐゴシック" panose="020B0600070205080204" pitchFamily="50" charset="-128"/>
            </a:rPr>
            <a:t>人の減となり、市の人口減少が要因である。今後は事務事業の見直しや正規職員の適正配置を進めていくことで、職員数の削減に努める。</a:t>
          </a:r>
        </a:p>
      </xdr:txBody>
    </xdr:sp>
    <xdr:clientData/>
  </xdr:twoCellAnchor>
  <xdr:oneCellAnchor>
    <xdr:from>
      <xdr:col>61</xdr:col>
      <xdr:colOff>6350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15542</xdr:rowOff>
    </xdr:from>
    <xdr:to>
      <xdr:col>81</xdr:col>
      <xdr:colOff>44450</xdr:colOff>
      <xdr:row>67</xdr:row>
      <xdr:rowOff>4173</xdr:rowOff>
    </xdr:to>
    <xdr:cxnSp macro="">
      <xdr:nvCxnSpPr>
        <xdr:cNvPr id="314" name="直線コネクタ 313"/>
        <xdr:cNvCxnSpPr/>
      </xdr:nvCxnSpPr>
      <xdr:spPr>
        <a:xfrm flipV="1">
          <a:off x="17018000" y="9959642"/>
          <a:ext cx="0" cy="1531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147700</xdr:rowOff>
    </xdr:from>
    <xdr:ext cx="762000" cy="259045"/>
    <xdr:sp macro="" textlink="">
      <xdr:nvSpPr>
        <xdr:cNvPr id="315" name="定員管理の状況最小値テキスト"/>
        <xdr:cNvSpPr txBox="1"/>
      </xdr:nvSpPr>
      <xdr:spPr>
        <a:xfrm>
          <a:off x="17106900" y="114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4173</xdr:rowOff>
    </xdr:from>
    <xdr:to>
      <xdr:col>81</xdr:col>
      <xdr:colOff>133350</xdr:colOff>
      <xdr:row>67</xdr:row>
      <xdr:rowOff>4173</xdr:rowOff>
    </xdr:to>
    <xdr:cxnSp macro="">
      <xdr:nvCxnSpPr>
        <xdr:cNvPr id="316" name="直線コネクタ 315"/>
        <xdr:cNvCxnSpPr/>
      </xdr:nvCxnSpPr>
      <xdr:spPr>
        <a:xfrm>
          <a:off x="16929100" y="1149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101919</xdr:rowOff>
    </xdr:from>
    <xdr:ext cx="762000" cy="259045"/>
    <xdr:sp macro="" textlink="">
      <xdr:nvSpPr>
        <xdr:cNvPr id="317" name="定員管理の状況最大値テキスト"/>
        <xdr:cNvSpPr txBox="1"/>
      </xdr:nvSpPr>
      <xdr:spPr>
        <a:xfrm>
          <a:off x="17106900" y="9703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15542</xdr:rowOff>
    </xdr:from>
    <xdr:to>
      <xdr:col>81</xdr:col>
      <xdr:colOff>133350</xdr:colOff>
      <xdr:row>58</xdr:row>
      <xdr:rowOff>15542</xdr:rowOff>
    </xdr:to>
    <xdr:cxnSp macro="">
      <xdr:nvCxnSpPr>
        <xdr:cNvPr id="318" name="直線コネクタ 317"/>
        <xdr:cNvCxnSpPr/>
      </xdr:nvCxnSpPr>
      <xdr:spPr>
        <a:xfrm>
          <a:off x="16929100" y="99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33444</xdr:rowOff>
    </xdr:from>
    <xdr:to>
      <xdr:col>81</xdr:col>
      <xdr:colOff>44450</xdr:colOff>
      <xdr:row>60</xdr:row>
      <xdr:rowOff>51828</xdr:rowOff>
    </xdr:to>
    <xdr:cxnSp macro="">
      <xdr:nvCxnSpPr>
        <xdr:cNvPr id="319" name="直線コネクタ 318"/>
        <xdr:cNvCxnSpPr/>
      </xdr:nvCxnSpPr>
      <xdr:spPr>
        <a:xfrm>
          <a:off x="16179800" y="10320444"/>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96053</xdr:rowOff>
    </xdr:from>
    <xdr:ext cx="762000" cy="259045"/>
    <xdr:sp macro="" textlink="">
      <xdr:nvSpPr>
        <xdr:cNvPr id="320" name="定員管理の状況平均値テキスト"/>
        <xdr:cNvSpPr txBox="1"/>
      </xdr:nvSpPr>
      <xdr:spPr>
        <a:xfrm>
          <a:off x="17106900" y="103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123976</xdr:rowOff>
    </xdr:from>
    <xdr:to>
      <xdr:col>81</xdr:col>
      <xdr:colOff>95250</xdr:colOff>
      <xdr:row>61</xdr:row>
      <xdr:rowOff>54126</xdr:rowOff>
    </xdr:to>
    <xdr:sp macro="" textlink="">
      <xdr:nvSpPr>
        <xdr:cNvPr id="321" name="フローチャート: 判断 320"/>
        <xdr:cNvSpPr/>
      </xdr:nvSpPr>
      <xdr:spPr>
        <a:xfrm>
          <a:off x="169672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170422</xdr:rowOff>
    </xdr:from>
    <xdr:to>
      <xdr:col>77</xdr:col>
      <xdr:colOff>44450</xdr:colOff>
      <xdr:row>60</xdr:row>
      <xdr:rowOff>33444</xdr:rowOff>
    </xdr:to>
    <xdr:cxnSp macro="">
      <xdr:nvCxnSpPr>
        <xdr:cNvPr id="322" name="直線コネクタ 321"/>
        <xdr:cNvCxnSpPr/>
      </xdr:nvCxnSpPr>
      <xdr:spPr>
        <a:xfrm>
          <a:off x="15290800" y="1028597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84909</xdr:rowOff>
    </xdr:from>
    <xdr:to>
      <xdr:col>77</xdr:col>
      <xdr:colOff>95250</xdr:colOff>
      <xdr:row>61</xdr:row>
      <xdr:rowOff>15059</xdr:rowOff>
    </xdr:to>
    <xdr:sp macro="" textlink="">
      <xdr:nvSpPr>
        <xdr:cNvPr id="323" name="フローチャート: 判断 322"/>
        <xdr:cNvSpPr/>
      </xdr:nvSpPr>
      <xdr:spPr>
        <a:xfrm>
          <a:off x="16129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171286</xdr:rowOff>
    </xdr:from>
    <xdr:ext cx="736600" cy="259045"/>
    <xdr:sp macro="" textlink="">
      <xdr:nvSpPr>
        <xdr:cNvPr id="324" name="テキスト ボックス 323"/>
        <xdr:cNvSpPr txBox="1"/>
      </xdr:nvSpPr>
      <xdr:spPr>
        <a:xfrm>
          <a:off x="15798800" y="1045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130205</xdr:rowOff>
    </xdr:from>
    <xdr:to>
      <xdr:col>72</xdr:col>
      <xdr:colOff>203200</xdr:colOff>
      <xdr:row>59</xdr:row>
      <xdr:rowOff>170422</xdr:rowOff>
    </xdr:to>
    <xdr:cxnSp macro="">
      <xdr:nvCxnSpPr>
        <xdr:cNvPr id="325" name="直線コネクタ 324"/>
        <xdr:cNvCxnSpPr/>
      </xdr:nvCxnSpPr>
      <xdr:spPr>
        <a:xfrm>
          <a:off x="14401800" y="10245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24251</xdr:rowOff>
    </xdr:from>
    <xdr:to>
      <xdr:col>73</xdr:col>
      <xdr:colOff>44450</xdr:colOff>
      <xdr:row>59</xdr:row>
      <xdr:rowOff>125851</xdr:rowOff>
    </xdr:to>
    <xdr:sp macro="" textlink="">
      <xdr:nvSpPr>
        <xdr:cNvPr id="326" name="フローチャート: 判断 325"/>
        <xdr:cNvSpPr/>
      </xdr:nvSpPr>
      <xdr:spPr>
        <a:xfrm>
          <a:off x="15240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136028</xdr:rowOff>
    </xdr:from>
    <xdr:ext cx="762000" cy="259045"/>
    <xdr:sp macro="" textlink="">
      <xdr:nvSpPr>
        <xdr:cNvPr id="327" name="テキスト ボックス 326"/>
        <xdr:cNvSpPr txBox="1"/>
      </xdr:nvSpPr>
      <xdr:spPr>
        <a:xfrm>
          <a:off x="14909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109522</xdr:rowOff>
    </xdr:from>
    <xdr:to>
      <xdr:col>68</xdr:col>
      <xdr:colOff>152400</xdr:colOff>
      <xdr:row>59</xdr:row>
      <xdr:rowOff>130205</xdr:rowOff>
    </xdr:to>
    <xdr:cxnSp macro="">
      <xdr:nvCxnSpPr>
        <xdr:cNvPr id="328" name="直線コネクタ 327"/>
        <xdr:cNvCxnSpPr/>
      </xdr:nvCxnSpPr>
      <xdr:spPr>
        <a:xfrm>
          <a:off x="13512800" y="1022507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19655</xdr:rowOff>
    </xdr:from>
    <xdr:to>
      <xdr:col>68</xdr:col>
      <xdr:colOff>203200</xdr:colOff>
      <xdr:row>59</xdr:row>
      <xdr:rowOff>121255</xdr:rowOff>
    </xdr:to>
    <xdr:sp macro="" textlink="">
      <xdr:nvSpPr>
        <xdr:cNvPr id="329" name="フローチャート: 判断 328"/>
        <xdr:cNvSpPr/>
      </xdr:nvSpPr>
      <xdr:spPr>
        <a:xfrm>
          <a:off x="14351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131432</xdr:rowOff>
    </xdr:from>
    <xdr:ext cx="762000" cy="259045"/>
    <xdr:sp macro="" textlink="">
      <xdr:nvSpPr>
        <xdr:cNvPr id="330" name="テキスト ボックス 329"/>
        <xdr:cNvSpPr txBox="1"/>
      </xdr:nvSpPr>
      <xdr:spPr>
        <a:xfrm>
          <a:off x="14020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26549</xdr:rowOff>
    </xdr:from>
    <xdr:to>
      <xdr:col>64</xdr:col>
      <xdr:colOff>152400</xdr:colOff>
      <xdr:row>59</xdr:row>
      <xdr:rowOff>128149</xdr:rowOff>
    </xdr:to>
    <xdr:sp macro="" textlink="">
      <xdr:nvSpPr>
        <xdr:cNvPr id="331" name="フローチャート: 判断 330"/>
        <xdr:cNvSpPr/>
      </xdr:nvSpPr>
      <xdr:spPr>
        <a:xfrm>
          <a:off x="13462000" y="1014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138326</xdr:rowOff>
    </xdr:from>
    <xdr:ext cx="762000" cy="259045"/>
    <xdr:sp macro="" textlink="">
      <xdr:nvSpPr>
        <xdr:cNvPr id="332" name="テキスト ボックス 331"/>
        <xdr:cNvSpPr txBox="1"/>
      </xdr:nvSpPr>
      <xdr:spPr>
        <a:xfrm>
          <a:off x="13131800" y="991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1028</xdr:rowOff>
    </xdr:from>
    <xdr:to>
      <xdr:col>81</xdr:col>
      <xdr:colOff>95250</xdr:colOff>
      <xdr:row>60</xdr:row>
      <xdr:rowOff>102628</xdr:rowOff>
    </xdr:to>
    <xdr:sp macro="" textlink="">
      <xdr:nvSpPr>
        <xdr:cNvPr id="338" name="楕円 337"/>
        <xdr:cNvSpPr/>
      </xdr:nvSpPr>
      <xdr:spPr>
        <a:xfrm>
          <a:off x="169672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17555</xdr:rowOff>
    </xdr:from>
    <xdr:ext cx="762000" cy="259045"/>
    <xdr:sp macro="" textlink="">
      <xdr:nvSpPr>
        <xdr:cNvPr id="339" name="定員管理の状況該当値テキスト"/>
        <xdr:cNvSpPr txBox="1"/>
      </xdr:nvSpPr>
      <xdr:spPr>
        <a:xfrm>
          <a:off x="17106900" y="1013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154094</xdr:rowOff>
    </xdr:from>
    <xdr:to>
      <xdr:col>77</xdr:col>
      <xdr:colOff>95250</xdr:colOff>
      <xdr:row>60</xdr:row>
      <xdr:rowOff>84244</xdr:rowOff>
    </xdr:to>
    <xdr:sp macro="" textlink="">
      <xdr:nvSpPr>
        <xdr:cNvPr id="340" name="楕円 339"/>
        <xdr:cNvSpPr/>
      </xdr:nvSpPr>
      <xdr:spPr>
        <a:xfrm>
          <a:off x="16129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94421</xdr:rowOff>
    </xdr:from>
    <xdr:ext cx="736600" cy="259045"/>
    <xdr:sp macro="" textlink="">
      <xdr:nvSpPr>
        <xdr:cNvPr id="341" name="テキスト ボックス 340"/>
        <xdr:cNvSpPr txBox="1"/>
      </xdr:nvSpPr>
      <xdr:spPr>
        <a:xfrm>
          <a:off x="15798800" y="10038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119622</xdr:rowOff>
    </xdr:from>
    <xdr:to>
      <xdr:col>73</xdr:col>
      <xdr:colOff>44450</xdr:colOff>
      <xdr:row>60</xdr:row>
      <xdr:rowOff>49772</xdr:rowOff>
    </xdr:to>
    <xdr:sp macro="" textlink="">
      <xdr:nvSpPr>
        <xdr:cNvPr id="342" name="楕円 341"/>
        <xdr:cNvSpPr/>
      </xdr:nvSpPr>
      <xdr:spPr>
        <a:xfrm>
          <a:off x="15240000" y="10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34549</xdr:rowOff>
    </xdr:from>
    <xdr:ext cx="762000" cy="259045"/>
    <xdr:sp macro="" textlink="">
      <xdr:nvSpPr>
        <xdr:cNvPr id="343" name="テキスト ボックス 342"/>
        <xdr:cNvSpPr txBox="1"/>
      </xdr:nvSpPr>
      <xdr:spPr>
        <a:xfrm>
          <a:off x="14909800" y="1032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79405</xdr:rowOff>
    </xdr:from>
    <xdr:to>
      <xdr:col>68</xdr:col>
      <xdr:colOff>203200</xdr:colOff>
      <xdr:row>60</xdr:row>
      <xdr:rowOff>9555</xdr:rowOff>
    </xdr:to>
    <xdr:sp macro="" textlink="">
      <xdr:nvSpPr>
        <xdr:cNvPr id="344" name="楕円 343"/>
        <xdr:cNvSpPr/>
      </xdr:nvSpPr>
      <xdr:spPr>
        <a:xfrm>
          <a:off x="14351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165782</xdr:rowOff>
    </xdr:from>
    <xdr:ext cx="762000" cy="259045"/>
    <xdr:sp macro="" textlink="">
      <xdr:nvSpPr>
        <xdr:cNvPr id="345" name="テキスト ボックス 344"/>
        <xdr:cNvSpPr txBox="1"/>
      </xdr:nvSpPr>
      <xdr:spPr>
        <a:xfrm>
          <a:off x="14020800" y="1028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58722</xdr:rowOff>
    </xdr:from>
    <xdr:to>
      <xdr:col>64</xdr:col>
      <xdr:colOff>152400</xdr:colOff>
      <xdr:row>59</xdr:row>
      <xdr:rowOff>160322</xdr:rowOff>
    </xdr:to>
    <xdr:sp macro="" textlink="">
      <xdr:nvSpPr>
        <xdr:cNvPr id="346" name="楕円 345"/>
        <xdr:cNvSpPr/>
      </xdr:nvSpPr>
      <xdr:spPr>
        <a:xfrm>
          <a:off x="13462000" y="1017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145099</xdr:rowOff>
    </xdr:from>
    <xdr:ext cx="762000" cy="259045"/>
    <xdr:sp macro="" textlink="">
      <xdr:nvSpPr>
        <xdr:cNvPr id="347" name="テキスト ボックス 346"/>
        <xdr:cNvSpPr txBox="1"/>
      </xdr:nvSpPr>
      <xdr:spPr>
        <a:xfrm>
          <a:off x="13131800" y="102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ポイント減少している。臨時財政対策償還基金費や臨時経済対策費の新規計上に伴い普通交付税額が増となったことが要因である。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今後は新市建設計画に基づく広域幹線道路整備事業等の進捗による地方債残高の増加が見込まれるため、実質公債比率が類似団体平均を上回らないように普通建設事業の計画的な推進を図るよう努める。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83397</xdr:rowOff>
    </xdr:from>
    <xdr:to>
      <xdr:col>81</xdr:col>
      <xdr:colOff>44450</xdr:colOff>
      <xdr:row>44</xdr:row>
      <xdr:rowOff>10266</xdr:rowOff>
    </xdr:to>
    <xdr:cxnSp macro="">
      <xdr:nvCxnSpPr>
        <xdr:cNvPr id="376" name="直線コネクタ 375"/>
        <xdr:cNvCxnSpPr/>
      </xdr:nvCxnSpPr>
      <xdr:spPr>
        <a:xfrm flipV="1">
          <a:off x="17018000" y="6084147"/>
          <a:ext cx="0" cy="1469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153793</xdr:rowOff>
    </xdr:from>
    <xdr:ext cx="762000" cy="259045"/>
    <xdr:sp macro="" textlink="">
      <xdr:nvSpPr>
        <xdr:cNvPr id="377" name="公債費負担の状況最小値テキスト"/>
        <xdr:cNvSpPr txBox="1"/>
      </xdr:nvSpPr>
      <xdr:spPr>
        <a:xfrm>
          <a:off x="17106900" y="752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10266</xdr:rowOff>
    </xdr:from>
    <xdr:to>
      <xdr:col>81</xdr:col>
      <xdr:colOff>133350</xdr:colOff>
      <xdr:row>44</xdr:row>
      <xdr:rowOff>10266</xdr:rowOff>
    </xdr:to>
    <xdr:cxnSp macro="">
      <xdr:nvCxnSpPr>
        <xdr:cNvPr id="378" name="直線コネクタ 377"/>
        <xdr:cNvCxnSpPr/>
      </xdr:nvCxnSpPr>
      <xdr:spPr>
        <a:xfrm>
          <a:off x="16929100" y="75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169774</xdr:rowOff>
    </xdr:from>
    <xdr:ext cx="762000" cy="259045"/>
    <xdr:sp macro="" textlink="">
      <xdr:nvSpPr>
        <xdr:cNvPr id="379" name="公債費負担の状況最大値テキスト"/>
        <xdr:cNvSpPr txBox="1"/>
      </xdr:nvSpPr>
      <xdr:spPr>
        <a:xfrm>
          <a:off x="17106900" y="582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83397</xdr:rowOff>
    </xdr:from>
    <xdr:to>
      <xdr:col>81</xdr:col>
      <xdr:colOff>133350</xdr:colOff>
      <xdr:row>35</xdr:row>
      <xdr:rowOff>83397</xdr:rowOff>
    </xdr:to>
    <xdr:cxnSp macro="">
      <xdr:nvCxnSpPr>
        <xdr:cNvPr id="380" name="直線コネクタ 379"/>
        <xdr:cNvCxnSpPr/>
      </xdr:nvCxnSpPr>
      <xdr:spPr>
        <a:xfrm>
          <a:off x="16929100" y="608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155258</xdr:rowOff>
    </xdr:to>
    <xdr:cxnSp macro="">
      <xdr:nvCxnSpPr>
        <xdr:cNvPr id="381" name="直線コネクタ 380"/>
        <xdr:cNvCxnSpPr/>
      </xdr:nvCxnSpPr>
      <xdr:spPr>
        <a:xfrm flipV="1">
          <a:off x="16179800" y="631539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2"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3" name="フローチャート: 判断 382"/>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155258</xdr:rowOff>
    </xdr:from>
    <xdr:to>
      <xdr:col>77</xdr:col>
      <xdr:colOff>44450</xdr:colOff>
      <xdr:row>36</xdr:row>
      <xdr:rowOff>161290</xdr:rowOff>
    </xdr:to>
    <xdr:cxnSp macro="">
      <xdr:nvCxnSpPr>
        <xdr:cNvPr id="384" name="直線コネクタ 383"/>
        <xdr:cNvCxnSpPr/>
      </xdr:nvCxnSpPr>
      <xdr:spPr>
        <a:xfrm flipV="1">
          <a:off x="15290800" y="632745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142663</xdr:rowOff>
    </xdr:from>
    <xdr:to>
      <xdr:col>77</xdr:col>
      <xdr:colOff>95250</xdr:colOff>
      <xdr:row>37</xdr:row>
      <xdr:rowOff>72813</xdr:rowOff>
    </xdr:to>
    <xdr:sp macro="" textlink="">
      <xdr:nvSpPr>
        <xdr:cNvPr id="385" name="フローチャート: 判断 384"/>
        <xdr:cNvSpPr/>
      </xdr:nvSpPr>
      <xdr:spPr>
        <a:xfrm>
          <a:off x="16129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57590</xdr:rowOff>
    </xdr:from>
    <xdr:ext cx="736600" cy="259045"/>
    <xdr:sp macro="" textlink="">
      <xdr:nvSpPr>
        <xdr:cNvPr id="386" name="テキスト ボックス 385"/>
        <xdr:cNvSpPr txBox="1"/>
      </xdr:nvSpPr>
      <xdr:spPr>
        <a:xfrm>
          <a:off x="15798800" y="640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155258</xdr:rowOff>
    </xdr:from>
    <xdr:to>
      <xdr:col>72</xdr:col>
      <xdr:colOff>203200</xdr:colOff>
      <xdr:row>36</xdr:row>
      <xdr:rowOff>161290</xdr:rowOff>
    </xdr:to>
    <xdr:cxnSp macro="">
      <xdr:nvCxnSpPr>
        <xdr:cNvPr id="387" name="直線コネクタ 386"/>
        <xdr:cNvCxnSpPr/>
      </xdr:nvCxnSpPr>
      <xdr:spPr>
        <a:xfrm>
          <a:off x="14401800" y="632745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112501</xdr:rowOff>
    </xdr:from>
    <xdr:to>
      <xdr:col>73</xdr:col>
      <xdr:colOff>44450</xdr:colOff>
      <xdr:row>37</xdr:row>
      <xdr:rowOff>42651</xdr:rowOff>
    </xdr:to>
    <xdr:sp macro="" textlink="">
      <xdr:nvSpPr>
        <xdr:cNvPr id="388" name="フローチャート: 判断 387"/>
        <xdr:cNvSpPr/>
      </xdr:nvSpPr>
      <xdr:spPr>
        <a:xfrm>
          <a:off x="15240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27428</xdr:rowOff>
    </xdr:from>
    <xdr:ext cx="762000" cy="259045"/>
    <xdr:sp macro="" textlink="">
      <xdr:nvSpPr>
        <xdr:cNvPr id="389" name="テキスト ボックス 388"/>
        <xdr:cNvSpPr txBox="1"/>
      </xdr:nvSpPr>
      <xdr:spPr>
        <a:xfrm>
          <a:off x="14909800" y="637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155258</xdr:rowOff>
    </xdr:from>
    <xdr:to>
      <xdr:col>68</xdr:col>
      <xdr:colOff>152400</xdr:colOff>
      <xdr:row>36</xdr:row>
      <xdr:rowOff>157268</xdr:rowOff>
    </xdr:to>
    <xdr:cxnSp macro="">
      <xdr:nvCxnSpPr>
        <xdr:cNvPr id="390" name="直線コネクタ 389"/>
        <xdr:cNvCxnSpPr/>
      </xdr:nvCxnSpPr>
      <xdr:spPr>
        <a:xfrm flipV="1">
          <a:off x="13512800" y="632745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114512</xdr:rowOff>
    </xdr:from>
    <xdr:to>
      <xdr:col>68</xdr:col>
      <xdr:colOff>203200</xdr:colOff>
      <xdr:row>37</xdr:row>
      <xdr:rowOff>44662</xdr:rowOff>
    </xdr:to>
    <xdr:sp macro="" textlink="">
      <xdr:nvSpPr>
        <xdr:cNvPr id="391" name="フローチャート: 判断 390"/>
        <xdr:cNvSpPr/>
      </xdr:nvSpPr>
      <xdr:spPr>
        <a:xfrm>
          <a:off x="14351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29439</xdr:rowOff>
    </xdr:from>
    <xdr:ext cx="762000" cy="259045"/>
    <xdr:sp macro="" textlink="">
      <xdr:nvSpPr>
        <xdr:cNvPr id="392" name="テキスト ボックス 391"/>
        <xdr:cNvSpPr txBox="1"/>
      </xdr:nvSpPr>
      <xdr:spPr>
        <a:xfrm>
          <a:off x="14020800" y="637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393" name="フローチャート: 判断 392"/>
        <xdr:cNvSpPr/>
      </xdr:nvSpPr>
      <xdr:spPr>
        <a:xfrm>
          <a:off x="13462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33460</xdr:rowOff>
    </xdr:from>
    <xdr:ext cx="762000" cy="259045"/>
    <xdr:sp macro="" textlink="">
      <xdr:nvSpPr>
        <xdr:cNvPr id="394" name="テキスト ボックス 393"/>
        <xdr:cNvSpPr txBox="1"/>
      </xdr:nvSpPr>
      <xdr:spPr>
        <a:xfrm>
          <a:off x="131318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92392</xdr:rowOff>
    </xdr:from>
    <xdr:to>
      <xdr:col>81</xdr:col>
      <xdr:colOff>95250</xdr:colOff>
      <xdr:row>37</xdr:row>
      <xdr:rowOff>22542</xdr:rowOff>
    </xdr:to>
    <xdr:sp macro="" textlink="">
      <xdr:nvSpPr>
        <xdr:cNvPr id="400" name="楕円 399"/>
        <xdr:cNvSpPr/>
      </xdr:nvSpPr>
      <xdr:spPr>
        <a:xfrm>
          <a:off x="16967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108919</xdr:rowOff>
    </xdr:from>
    <xdr:ext cx="762000" cy="259045"/>
    <xdr:sp macro="" textlink="">
      <xdr:nvSpPr>
        <xdr:cNvPr id="401" name="公債費負担の状況該当値テキスト"/>
        <xdr:cNvSpPr txBox="1"/>
      </xdr:nvSpPr>
      <xdr:spPr>
        <a:xfrm>
          <a:off x="17106900" y="61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104458</xdr:rowOff>
    </xdr:from>
    <xdr:to>
      <xdr:col>77</xdr:col>
      <xdr:colOff>95250</xdr:colOff>
      <xdr:row>37</xdr:row>
      <xdr:rowOff>34608</xdr:rowOff>
    </xdr:to>
    <xdr:sp macro="" textlink="">
      <xdr:nvSpPr>
        <xdr:cNvPr id="402" name="楕円 401"/>
        <xdr:cNvSpPr/>
      </xdr:nvSpPr>
      <xdr:spPr>
        <a:xfrm>
          <a:off x="16129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44785</xdr:rowOff>
    </xdr:from>
    <xdr:ext cx="736600" cy="259045"/>
    <xdr:sp macro="" textlink="">
      <xdr:nvSpPr>
        <xdr:cNvPr id="403" name="テキスト ボックス 402"/>
        <xdr:cNvSpPr txBox="1"/>
      </xdr:nvSpPr>
      <xdr:spPr>
        <a:xfrm>
          <a:off x="15798800" y="604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4" name="楕円 403"/>
        <xdr:cNvSpPr/>
      </xdr:nvSpPr>
      <xdr:spPr>
        <a:xfrm>
          <a:off x="15240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05" name="テキスト ボックス 404"/>
        <xdr:cNvSpPr txBox="1"/>
      </xdr:nvSpPr>
      <xdr:spPr>
        <a:xfrm>
          <a:off x="14909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104458</xdr:rowOff>
    </xdr:from>
    <xdr:to>
      <xdr:col>68</xdr:col>
      <xdr:colOff>203200</xdr:colOff>
      <xdr:row>37</xdr:row>
      <xdr:rowOff>34608</xdr:rowOff>
    </xdr:to>
    <xdr:sp macro="" textlink="">
      <xdr:nvSpPr>
        <xdr:cNvPr id="406" name="楕円 405"/>
        <xdr:cNvSpPr/>
      </xdr:nvSpPr>
      <xdr:spPr>
        <a:xfrm>
          <a:off x="14351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44785</xdr:rowOff>
    </xdr:from>
    <xdr:ext cx="762000" cy="259045"/>
    <xdr:sp macro="" textlink="">
      <xdr:nvSpPr>
        <xdr:cNvPr id="407" name="テキスト ボックス 406"/>
        <xdr:cNvSpPr txBox="1"/>
      </xdr:nvSpPr>
      <xdr:spPr>
        <a:xfrm>
          <a:off x="14020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106468</xdr:rowOff>
    </xdr:from>
    <xdr:to>
      <xdr:col>64</xdr:col>
      <xdr:colOff>152400</xdr:colOff>
      <xdr:row>37</xdr:row>
      <xdr:rowOff>36618</xdr:rowOff>
    </xdr:to>
    <xdr:sp macro="" textlink="">
      <xdr:nvSpPr>
        <xdr:cNvPr id="408" name="楕円 407"/>
        <xdr:cNvSpPr/>
      </xdr:nvSpPr>
      <xdr:spPr>
        <a:xfrm>
          <a:off x="13462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46795</xdr:rowOff>
    </xdr:from>
    <xdr:ext cx="762000" cy="259045"/>
    <xdr:sp macro="" textlink="">
      <xdr:nvSpPr>
        <xdr:cNvPr id="409" name="テキスト ボックス 408"/>
        <xdr:cNvSpPr txBox="1"/>
      </xdr:nvSpPr>
      <xdr:spPr>
        <a:xfrm>
          <a:off x="13131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類似団体平均を上回っているが、前年度より</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ポイント減少している。これは充当可能財源等のうち充当可能基金が増となったことや、公営企業債等繰入見込額のうち下水道事業会計の元金残高が減となったことが要因である。今後は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新市建設計画に基づく広域幹線道路整備事業等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の進捗による地方債残高の増加や、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公共施設建築物系個別施設計画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基づき行われる公共施設の修繕や統廃合に対し計画的に基金を取り崩していくことが見込まれるため、将来負担比率の悪化が懸念される。そのため、事業実施及び市債発行の適正化を図り、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1524</xdr:rowOff>
    </xdr:to>
    <xdr:cxnSp macro="">
      <xdr:nvCxnSpPr>
        <xdr:cNvPr id="436" name="直線コネクタ 435"/>
        <xdr:cNvCxnSpPr/>
      </xdr:nvCxnSpPr>
      <xdr:spPr>
        <a:xfrm flipV="1">
          <a:off x="17018000" y="2451100"/>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145051</xdr:rowOff>
    </xdr:from>
    <xdr:ext cx="762000" cy="259045"/>
    <xdr:sp macro="" textlink="">
      <xdr:nvSpPr>
        <xdr:cNvPr id="437" name="将来負担の状況最小値テキスト"/>
        <xdr:cNvSpPr txBox="1"/>
      </xdr:nvSpPr>
      <xdr:spPr>
        <a:xfrm>
          <a:off x="17106900" y="374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1524</xdr:rowOff>
    </xdr:from>
    <xdr:to>
      <xdr:col>81</xdr:col>
      <xdr:colOff>133350</xdr:colOff>
      <xdr:row>22</xdr:row>
      <xdr:rowOff>1524</xdr:rowOff>
    </xdr:to>
    <xdr:cxnSp macro="">
      <xdr:nvCxnSpPr>
        <xdr:cNvPr id="438" name="直線コネクタ 437"/>
        <xdr:cNvCxnSpPr/>
      </xdr:nvCxnSpPr>
      <xdr:spPr>
        <a:xfrm>
          <a:off x="16929100" y="37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83490</xdr:rowOff>
    </xdr:from>
    <xdr:to>
      <xdr:col>81</xdr:col>
      <xdr:colOff>44450</xdr:colOff>
      <xdr:row>15</xdr:row>
      <xdr:rowOff>171323</xdr:rowOff>
    </xdr:to>
    <xdr:cxnSp macro="">
      <xdr:nvCxnSpPr>
        <xdr:cNvPr id="441" name="直線コネクタ 440"/>
        <xdr:cNvCxnSpPr/>
      </xdr:nvCxnSpPr>
      <xdr:spPr>
        <a:xfrm flipV="1">
          <a:off x="16179800" y="2655240"/>
          <a:ext cx="8382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138142</xdr:rowOff>
    </xdr:from>
    <xdr:ext cx="762000" cy="259045"/>
    <xdr:sp macro="" textlink="">
      <xdr:nvSpPr>
        <xdr:cNvPr id="442" name="将来負担の状況平均値テキスト"/>
        <xdr:cNvSpPr txBox="1"/>
      </xdr:nvSpPr>
      <xdr:spPr>
        <a:xfrm>
          <a:off x="17106900" y="2366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121615</xdr:rowOff>
    </xdr:from>
    <xdr:to>
      <xdr:col>81</xdr:col>
      <xdr:colOff>95250</xdr:colOff>
      <xdr:row>15</xdr:row>
      <xdr:rowOff>51765</xdr:rowOff>
    </xdr:to>
    <xdr:sp macro="" textlink="">
      <xdr:nvSpPr>
        <xdr:cNvPr id="443" name="フローチャート: 判断 442"/>
        <xdr:cNvSpPr/>
      </xdr:nvSpPr>
      <xdr:spPr>
        <a:xfrm>
          <a:off x="16967200" y="25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171323</xdr:rowOff>
    </xdr:from>
    <xdr:to>
      <xdr:col>77</xdr:col>
      <xdr:colOff>44450</xdr:colOff>
      <xdr:row>16</xdr:row>
      <xdr:rowOff>19177</xdr:rowOff>
    </xdr:to>
    <xdr:cxnSp macro="">
      <xdr:nvCxnSpPr>
        <xdr:cNvPr id="444" name="直線コネクタ 443"/>
        <xdr:cNvCxnSpPr/>
      </xdr:nvCxnSpPr>
      <xdr:spPr>
        <a:xfrm flipV="1">
          <a:off x="15290800" y="274307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28829</xdr:rowOff>
    </xdr:from>
    <xdr:to>
      <xdr:col>77</xdr:col>
      <xdr:colOff>95250</xdr:colOff>
      <xdr:row>15</xdr:row>
      <xdr:rowOff>130429</xdr:rowOff>
    </xdr:to>
    <xdr:sp macro="" textlink="">
      <xdr:nvSpPr>
        <xdr:cNvPr id="445" name="フローチャート: 判断 444"/>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140606</xdr:rowOff>
    </xdr:from>
    <xdr:ext cx="736600" cy="259045"/>
    <xdr:sp macro="" textlink="">
      <xdr:nvSpPr>
        <xdr:cNvPr id="446" name="テキスト ボックス 445"/>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9042</xdr:rowOff>
    </xdr:from>
    <xdr:to>
      <xdr:col>72</xdr:col>
      <xdr:colOff>203200</xdr:colOff>
      <xdr:row>16</xdr:row>
      <xdr:rowOff>19177</xdr:rowOff>
    </xdr:to>
    <xdr:cxnSp macro="">
      <xdr:nvCxnSpPr>
        <xdr:cNvPr id="447" name="直線コネクタ 446"/>
        <xdr:cNvCxnSpPr/>
      </xdr:nvCxnSpPr>
      <xdr:spPr>
        <a:xfrm>
          <a:off x="14401800" y="2752242"/>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110998</xdr:rowOff>
    </xdr:from>
    <xdr:to>
      <xdr:col>73</xdr:col>
      <xdr:colOff>44450</xdr:colOff>
      <xdr:row>15</xdr:row>
      <xdr:rowOff>41148</xdr:rowOff>
    </xdr:to>
    <xdr:sp macro="" textlink="">
      <xdr:nvSpPr>
        <xdr:cNvPr id="448" name="フローチャート: 判断 447"/>
        <xdr:cNvSpPr/>
      </xdr:nvSpPr>
      <xdr:spPr>
        <a:xfrm>
          <a:off x="15240000" y="251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51325</xdr:rowOff>
    </xdr:from>
    <xdr:ext cx="762000" cy="259045"/>
    <xdr:sp macro="" textlink="">
      <xdr:nvSpPr>
        <xdr:cNvPr id="449" name="テキスト ボックス 448"/>
        <xdr:cNvSpPr txBox="1"/>
      </xdr:nvSpPr>
      <xdr:spPr>
        <a:xfrm>
          <a:off x="14909800" y="228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9042</xdr:rowOff>
    </xdr:from>
    <xdr:to>
      <xdr:col>68</xdr:col>
      <xdr:colOff>152400</xdr:colOff>
      <xdr:row>16</xdr:row>
      <xdr:rowOff>17247</xdr:rowOff>
    </xdr:to>
    <xdr:cxnSp macro="">
      <xdr:nvCxnSpPr>
        <xdr:cNvPr id="450" name="直線コネクタ 449"/>
        <xdr:cNvCxnSpPr/>
      </xdr:nvCxnSpPr>
      <xdr:spPr>
        <a:xfrm flipV="1">
          <a:off x="13512800" y="2752242"/>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122580</xdr:rowOff>
    </xdr:from>
    <xdr:to>
      <xdr:col>68</xdr:col>
      <xdr:colOff>203200</xdr:colOff>
      <xdr:row>15</xdr:row>
      <xdr:rowOff>52730</xdr:rowOff>
    </xdr:to>
    <xdr:sp macro="" textlink="">
      <xdr:nvSpPr>
        <xdr:cNvPr id="451" name="フローチャート: 判断 450"/>
        <xdr:cNvSpPr/>
      </xdr:nvSpPr>
      <xdr:spPr>
        <a:xfrm>
          <a:off x="14351000" y="252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62907</xdr:rowOff>
    </xdr:from>
    <xdr:ext cx="762000" cy="259045"/>
    <xdr:sp macro="" textlink="">
      <xdr:nvSpPr>
        <xdr:cNvPr id="452" name="テキスト ボックス 451"/>
        <xdr:cNvSpPr txBox="1"/>
      </xdr:nvSpPr>
      <xdr:spPr>
        <a:xfrm>
          <a:off x="14020800" y="229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145745</xdr:rowOff>
    </xdr:from>
    <xdr:to>
      <xdr:col>64</xdr:col>
      <xdr:colOff>152400</xdr:colOff>
      <xdr:row>15</xdr:row>
      <xdr:rowOff>75895</xdr:rowOff>
    </xdr:to>
    <xdr:sp macro="" textlink="">
      <xdr:nvSpPr>
        <xdr:cNvPr id="453" name="フローチャート: 判断 452"/>
        <xdr:cNvSpPr/>
      </xdr:nvSpPr>
      <xdr:spPr>
        <a:xfrm>
          <a:off x="13462000" y="254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86072</xdr:rowOff>
    </xdr:from>
    <xdr:ext cx="762000" cy="259045"/>
    <xdr:sp macro="" textlink="">
      <xdr:nvSpPr>
        <xdr:cNvPr id="454" name="テキスト ボックス 453"/>
        <xdr:cNvSpPr txBox="1"/>
      </xdr:nvSpPr>
      <xdr:spPr>
        <a:xfrm>
          <a:off x="13131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32690</xdr:rowOff>
    </xdr:from>
    <xdr:to>
      <xdr:col>81</xdr:col>
      <xdr:colOff>95250</xdr:colOff>
      <xdr:row>15</xdr:row>
      <xdr:rowOff>134290</xdr:rowOff>
    </xdr:to>
    <xdr:sp macro="" textlink="">
      <xdr:nvSpPr>
        <xdr:cNvPr id="460" name="楕円 459"/>
        <xdr:cNvSpPr/>
      </xdr:nvSpPr>
      <xdr:spPr>
        <a:xfrm>
          <a:off x="16967200" y="260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4767</xdr:rowOff>
    </xdr:from>
    <xdr:ext cx="762000" cy="259045"/>
    <xdr:sp macro="" textlink="">
      <xdr:nvSpPr>
        <xdr:cNvPr id="461" name="将来負担の状況該当値テキスト"/>
        <xdr:cNvSpPr txBox="1"/>
      </xdr:nvSpPr>
      <xdr:spPr>
        <a:xfrm>
          <a:off x="17106900" y="257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120523</xdr:rowOff>
    </xdr:from>
    <xdr:to>
      <xdr:col>77</xdr:col>
      <xdr:colOff>95250</xdr:colOff>
      <xdr:row>16</xdr:row>
      <xdr:rowOff>50673</xdr:rowOff>
    </xdr:to>
    <xdr:sp macro="" textlink="">
      <xdr:nvSpPr>
        <xdr:cNvPr id="462" name="楕円 461"/>
        <xdr:cNvSpPr/>
      </xdr:nvSpPr>
      <xdr:spPr>
        <a:xfrm>
          <a:off x="161290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35450</xdr:rowOff>
    </xdr:from>
    <xdr:ext cx="736600" cy="259045"/>
    <xdr:sp macro="" textlink="">
      <xdr:nvSpPr>
        <xdr:cNvPr id="463" name="テキスト ボックス 462"/>
        <xdr:cNvSpPr txBox="1"/>
      </xdr:nvSpPr>
      <xdr:spPr>
        <a:xfrm>
          <a:off x="15798800" y="2778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139827</xdr:rowOff>
    </xdr:from>
    <xdr:to>
      <xdr:col>73</xdr:col>
      <xdr:colOff>44450</xdr:colOff>
      <xdr:row>16</xdr:row>
      <xdr:rowOff>69977</xdr:rowOff>
    </xdr:to>
    <xdr:sp macro="" textlink="">
      <xdr:nvSpPr>
        <xdr:cNvPr id="464" name="楕円 463"/>
        <xdr:cNvSpPr/>
      </xdr:nvSpPr>
      <xdr:spPr>
        <a:xfrm>
          <a:off x="15240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54754</xdr:rowOff>
    </xdr:from>
    <xdr:ext cx="762000" cy="259045"/>
    <xdr:sp macro="" textlink="">
      <xdr:nvSpPr>
        <xdr:cNvPr id="465" name="テキスト ボックス 464"/>
        <xdr:cNvSpPr txBox="1"/>
      </xdr:nvSpPr>
      <xdr:spPr>
        <a:xfrm>
          <a:off x="14909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129692</xdr:rowOff>
    </xdr:from>
    <xdr:to>
      <xdr:col>68</xdr:col>
      <xdr:colOff>203200</xdr:colOff>
      <xdr:row>16</xdr:row>
      <xdr:rowOff>59842</xdr:rowOff>
    </xdr:to>
    <xdr:sp macro="" textlink="">
      <xdr:nvSpPr>
        <xdr:cNvPr id="466" name="楕円 465"/>
        <xdr:cNvSpPr/>
      </xdr:nvSpPr>
      <xdr:spPr>
        <a:xfrm>
          <a:off x="14351000" y="27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44619</xdr:rowOff>
    </xdr:from>
    <xdr:ext cx="762000" cy="259045"/>
    <xdr:sp macro="" textlink="">
      <xdr:nvSpPr>
        <xdr:cNvPr id="467" name="テキスト ボックス 466"/>
        <xdr:cNvSpPr txBox="1"/>
      </xdr:nvSpPr>
      <xdr:spPr>
        <a:xfrm>
          <a:off x="14020800" y="278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137897</xdr:rowOff>
    </xdr:from>
    <xdr:to>
      <xdr:col>64</xdr:col>
      <xdr:colOff>152400</xdr:colOff>
      <xdr:row>16</xdr:row>
      <xdr:rowOff>68047</xdr:rowOff>
    </xdr:to>
    <xdr:sp macro="" textlink="">
      <xdr:nvSpPr>
        <xdr:cNvPr id="468" name="楕円 467"/>
        <xdr:cNvSpPr/>
      </xdr:nvSpPr>
      <xdr:spPr>
        <a:xfrm>
          <a:off x="13462000" y="27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52824</xdr:rowOff>
    </xdr:from>
    <xdr:ext cx="762000" cy="259045"/>
    <xdr:sp macro="" textlink="">
      <xdr:nvSpPr>
        <xdr:cNvPr id="469" name="テキスト ボックス 468"/>
        <xdr:cNvSpPr txBox="1"/>
      </xdr:nvSpPr>
      <xdr:spPr>
        <a:xfrm>
          <a:off x="13131800" y="2796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67733</xdr:rowOff>
    </xdr:from>
    <xdr:ext cx="9167061" cy="425758"/>
    <xdr:sp macro="" textlink="">
      <xdr:nvSpPr>
        <xdr:cNvPr id="470" name="テキスト ボックス 469"/>
        <xdr:cNvSpPr txBox="1"/>
      </xdr:nvSpPr>
      <xdr:spPr>
        <a:xfrm>
          <a:off x="762000" y="44704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49,445
47,918
144.74
28,643,779
27,423,414
1,064,120
13,907,403
28,621,878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小美玉市給食センター民間委託移行による会計年度任用職員の皆減及び一部職員の退職に伴う減が要因である。雇用見直しや正規職員の適正配置など人事管理を着実に行い、人件費の抑制に努める。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157480</xdr:rowOff>
    </xdr:to>
    <xdr:cxnSp macro="">
      <xdr:nvCxnSpPr>
        <xdr:cNvPr id="61" name="直線コネクタ 60"/>
        <xdr:cNvCxnSpPr/>
      </xdr:nvCxnSpPr>
      <xdr:spPr>
        <a:xfrm flipV="1">
          <a:off x="4826000" y="58039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38</xdr:row>
      <xdr:rowOff>88900</xdr:rowOff>
    </xdr:to>
    <xdr:cxnSp macro="">
      <xdr:nvCxnSpPr>
        <xdr:cNvPr id="66" name="直線コネクタ 65"/>
        <xdr:cNvCxnSpPr/>
      </xdr:nvCxnSpPr>
      <xdr:spPr>
        <a:xfrm flipV="1">
          <a:off x="3987800" y="64439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7"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38</xdr:row>
      <xdr:rowOff>88900</xdr:rowOff>
    </xdr:to>
    <xdr:cxnSp macro="">
      <xdr:nvCxnSpPr>
        <xdr:cNvPr id="69" name="直線コネクタ 68"/>
        <xdr:cNvCxnSpPr/>
      </xdr:nvCxnSpPr>
      <xdr:spPr>
        <a:xfrm>
          <a:off x="3098800" y="6504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72390</xdr:rowOff>
    </xdr:from>
    <xdr:to>
      <xdr:col>20</xdr:col>
      <xdr:colOff>38100</xdr:colOff>
      <xdr:row>38</xdr:row>
      <xdr:rowOff>2540</xdr:rowOff>
    </xdr:to>
    <xdr:sp macro="" textlink="">
      <xdr:nvSpPr>
        <xdr:cNvPr id="70" name="フローチャート: 判断 69"/>
        <xdr:cNvSpPr/>
      </xdr:nvSpPr>
      <xdr:spPr>
        <a:xfrm>
          <a:off x="3937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12717</xdr:rowOff>
    </xdr:from>
    <xdr:ext cx="736600" cy="259045"/>
    <xdr:sp macro="" textlink="">
      <xdr:nvSpPr>
        <xdr:cNvPr id="71" name="テキスト ボックス 70"/>
        <xdr:cNvSpPr txBox="1"/>
      </xdr:nvSpPr>
      <xdr:spPr>
        <a:xfrm>
          <a:off x="3606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37</xdr:row>
      <xdr:rowOff>161290</xdr:rowOff>
    </xdr:to>
    <xdr:cxnSp macro="">
      <xdr:nvCxnSpPr>
        <xdr:cNvPr id="72" name="直線コネクタ 71"/>
        <xdr:cNvCxnSpPr/>
      </xdr:nvCxnSpPr>
      <xdr:spPr>
        <a:xfrm>
          <a:off x="2209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38</xdr:row>
      <xdr:rowOff>27940</xdr:rowOff>
    </xdr:to>
    <xdr:cxnSp macro="">
      <xdr:nvCxnSpPr>
        <xdr:cNvPr id="75" name="直線コネクタ 74"/>
        <xdr:cNvCxnSpPr/>
      </xdr:nvCxnSpPr>
      <xdr:spPr>
        <a:xfrm flipV="1">
          <a:off x="1320800" y="649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102870</xdr:rowOff>
    </xdr:from>
    <xdr:to>
      <xdr:col>11</xdr:col>
      <xdr:colOff>60325</xdr:colOff>
      <xdr:row>38</xdr:row>
      <xdr:rowOff>33020</xdr:rowOff>
    </xdr:to>
    <xdr:sp macro="" textlink="">
      <xdr:nvSpPr>
        <xdr:cNvPr id="91" name="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３年度においても新型コロナウイルス感染症拡大の影響により、例年実施していた事業が中止になった一方で、小美玉市学校給食センターを民間委託にしたことなどが増の要因である。今後も公共施設の修繕や統廃合が見込まれるため、物件費は増加傾向になると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44450</xdr:rowOff>
    </xdr:from>
    <xdr:to>
      <xdr:col>82</xdr:col>
      <xdr:colOff>107950</xdr:colOff>
      <xdr:row>22</xdr:row>
      <xdr:rowOff>38100</xdr:rowOff>
    </xdr:to>
    <xdr:cxnSp macro="">
      <xdr:nvCxnSpPr>
        <xdr:cNvPr id="122" name="直線コネクタ 121"/>
        <xdr:cNvCxnSpPr/>
      </xdr:nvCxnSpPr>
      <xdr:spPr>
        <a:xfrm flipV="1">
          <a:off x="16510000" y="2273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130827</xdr:rowOff>
    </xdr:from>
    <xdr:ext cx="762000" cy="259045"/>
    <xdr:sp macro="" textlink="">
      <xdr:nvSpPr>
        <xdr:cNvPr id="125" name="物件費最大値テキスト"/>
        <xdr:cNvSpPr txBox="1"/>
      </xdr:nvSpPr>
      <xdr:spPr>
        <a:xfrm>
          <a:off x="165989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44450</xdr:rowOff>
    </xdr:from>
    <xdr:to>
      <xdr:col>82</xdr:col>
      <xdr:colOff>196850</xdr:colOff>
      <xdr:row>13</xdr:row>
      <xdr:rowOff>44450</xdr:rowOff>
    </xdr:to>
    <xdr:cxnSp macro="">
      <xdr:nvCxnSpPr>
        <xdr:cNvPr id="126" name="直線コネクタ 125"/>
        <xdr:cNvCxnSpPr/>
      </xdr:nvCxnSpPr>
      <xdr:spPr>
        <a:xfrm>
          <a:off x="16421100" y="227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69850</xdr:rowOff>
    </xdr:to>
    <xdr:cxnSp macro="">
      <xdr:nvCxnSpPr>
        <xdr:cNvPr id="127" name="直線コネクタ 126"/>
        <xdr:cNvCxnSpPr/>
      </xdr:nvCxnSpPr>
      <xdr:spPr>
        <a:xfrm>
          <a:off x="15671800" y="27940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8" name="物件費平均値テキスト"/>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44450</xdr:rowOff>
    </xdr:from>
    <xdr:to>
      <xdr:col>82</xdr:col>
      <xdr:colOff>158750</xdr:colOff>
      <xdr:row>17</xdr:row>
      <xdr:rowOff>146050</xdr:rowOff>
    </xdr:to>
    <xdr:sp macro="" textlink="">
      <xdr:nvSpPr>
        <xdr:cNvPr id="129" name="フローチャート: 判断 128"/>
        <xdr:cNvSpPr/>
      </xdr:nvSpPr>
      <xdr:spPr>
        <a:xfrm>
          <a:off x="164592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17</xdr:row>
      <xdr:rowOff>82550</xdr:rowOff>
    </xdr:to>
    <xdr:cxnSp macro="">
      <xdr:nvCxnSpPr>
        <xdr:cNvPr id="130" name="直線コネクタ 129"/>
        <xdr:cNvCxnSpPr/>
      </xdr:nvCxnSpPr>
      <xdr:spPr>
        <a:xfrm flipV="1">
          <a:off x="14782800" y="27940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120650</xdr:rowOff>
    </xdr:from>
    <xdr:to>
      <xdr:col>78</xdr:col>
      <xdr:colOff>120650</xdr:colOff>
      <xdr:row>18</xdr:row>
      <xdr:rowOff>50800</xdr:rowOff>
    </xdr:to>
    <xdr:sp macro="" textlink="">
      <xdr:nvSpPr>
        <xdr:cNvPr id="131" name="フローチャート: 判断 130"/>
        <xdr:cNvSpPr/>
      </xdr:nvSpPr>
      <xdr:spPr>
        <a:xfrm>
          <a:off x="15621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32" name="テキスト ボックス 131"/>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82550</xdr:rowOff>
    </xdr:to>
    <xdr:cxnSp macro="">
      <xdr:nvCxnSpPr>
        <xdr:cNvPr id="133" name="直線コネクタ 132"/>
        <xdr:cNvCxnSpPr/>
      </xdr:nvCxnSpPr>
      <xdr:spPr>
        <a:xfrm>
          <a:off x="13893800" y="298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19</xdr:row>
      <xdr:rowOff>31750</xdr:rowOff>
    </xdr:from>
    <xdr:to>
      <xdr:col>74</xdr:col>
      <xdr:colOff>31750</xdr:colOff>
      <xdr:row>19</xdr:row>
      <xdr:rowOff>133350</xdr:rowOff>
    </xdr:to>
    <xdr:sp macro="" textlink="">
      <xdr:nvSpPr>
        <xdr:cNvPr id="134" name="フローチャート: 判断 133"/>
        <xdr:cNvSpPr/>
      </xdr:nvSpPr>
      <xdr:spPr>
        <a:xfrm>
          <a:off x="14732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118127</xdr:rowOff>
    </xdr:from>
    <xdr:ext cx="762000" cy="259045"/>
    <xdr:sp macro="" textlink="">
      <xdr:nvSpPr>
        <xdr:cNvPr id="135" name="テキスト ボックス 134"/>
        <xdr:cNvSpPr txBox="1"/>
      </xdr:nvSpPr>
      <xdr:spPr>
        <a:xfrm>
          <a:off x="144018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69850</xdr:rowOff>
    </xdr:to>
    <xdr:cxnSp macro="">
      <xdr:nvCxnSpPr>
        <xdr:cNvPr id="136" name="直線コネクタ 135"/>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165100</xdr:rowOff>
    </xdr:from>
    <xdr:to>
      <xdr:col>69</xdr:col>
      <xdr:colOff>142875</xdr:colOff>
      <xdr:row>19</xdr:row>
      <xdr:rowOff>95250</xdr:rowOff>
    </xdr:to>
    <xdr:sp macro="" textlink="">
      <xdr:nvSpPr>
        <xdr:cNvPr id="137" name="フローチャート: 判断 136"/>
        <xdr:cNvSpPr/>
      </xdr:nvSpPr>
      <xdr:spPr>
        <a:xfrm>
          <a:off x="13843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80027</xdr:rowOff>
    </xdr:from>
    <xdr:ext cx="762000" cy="259045"/>
    <xdr:sp macro="" textlink="">
      <xdr:nvSpPr>
        <xdr:cNvPr id="138" name="テキスト ボックス 137"/>
        <xdr:cNvSpPr txBox="1"/>
      </xdr:nvSpPr>
      <xdr:spPr>
        <a:xfrm>
          <a:off x="13512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39" name="フローチャート: 判断 138"/>
        <xdr:cNvSpPr/>
      </xdr:nvSpPr>
      <xdr:spPr>
        <a:xfrm>
          <a:off x="12954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40" name="テキスト ボックス 139"/>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6" name="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7"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31750</xdr:rowOff>
    </xdr:from>
    <xdr:to>
      <xdr:col>74</xdr:col>
      <xdr:colOff>31750</xdr:colOff>
      <xdr:row>17</xdr:row>
      <xdr:rowOff>133350</xdr:rowOff>
    </xdr:to>
    <xdr:sp macro="" textlink="">
      <xdr:nvSpPr>
        <xdr:cNvPr id="150" name="楕円 149"/>
        <xdr:cNvSpPr/>
      </xdr:nvSpPr>
      <xdr:spPr>
        <a:xfrm>
          <a:off x="14732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143527</xdr:rowOff>
    </xdr:from>
    <xdr:ext cx="762000" cy="259045"/>
    <xdr:sp macro="" textlink="">
      <xdr:nvSpPr>
        <xdr:cNvPr id="151" name="テキスト ボックス 150"/>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3" name="テキスト ボックス 15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4" name="楕円 153"/>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55" name="テキスト ボックス 15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給付対象者が増えたことによる障害者自立支援給付費の増加により経常経費充当一般財源が増となっているが、普通交付税額などが増額となったことにより経常一般財源等が増となったことが要因である。障害者自立支援給付費を含め社会保障費は年々増加傾向にあるため、給付の適正化を実施し、類似団体平均を下回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61</xdr:row>
      <xdr:rowOff>95250</xdr:rowOff>
    </xdr:to>
    <xdr:cxnSp macro="">
      <xdr:nvCxnSpPr>
        <xdr:cNvPr id="183" name="直線コネクタ 182"/>
        <xdr:cNvCxnSpPr/>
      </xdr:nvCxnSpPr>
      <xdr:spPr>
        <a:xfrm flipV="1">
          <a:off x="4826000" y="9105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4"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5" name="直線コネクタ 184"/>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158750</xdr:rowOff>
    </xdr:to>
    <xdr:cxnSp macro="">
      <xdr:nvCxnSpPr>
        <xdr:cNvPr id="188" name="直線コネクタ 187"/>
        <xdr:cNvCxnSpPr/>
      </xdr:nvCxnSpPr>
      <xdr:spPr>
        <a:xfrm flipV="1">
          <a:off x="3987800" y="9880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58</xdr:row>
      <xdr:rowOff>50800</xdr:rowOff>
    </xdr:to>
    <xdr:cxnSp macro="">
      <xdr:nvCxnSpPr>
        <xdr:cNvPr id="191" name="直線コネクタ 190"/>
        <xdr:cNvCxnSpPr/>
      </xdr:nvCxnSpPr>
      <xdr:spPr>
        <a:xfrm flipV="1">
          <a:off x="3098800" y="993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2" name="フローチャート: 判断 191"/>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3" name="テキスト ボックス 192"/>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63500</xdr:rowOff>
    </xdr:to>
    <xdr:cxnSp macro="">
      <xdr:nvCxnSpPr>
        <xdr:cNvPr id="194" name="直線コネクタ 193"/>
        <xdr:cNvCxnSpPr/>
      </xdr:nvCxnSpPr>
      <xdr:spPr>
        <a:xfrm flipV="1">
          <a:off x="2209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114300</xdr:rowOff>
    </xdr:from>
    <xdr:to>
      <xdr:col>15</xdr:col>
      <xdr:colOff>149225</xdr:colOff>
      <xdr:row>59</xdr:row>
      <xdr:rowOff>44450</xdr:rowOff>
    </xdr:to>
    <xdr:sp macro="" textlink="">
      <xdr:nvSpPr>
        <xdr:cNvPr id="195" name="フローチャート: 判断 194"/>
        <xdr:cNvSpPr/>
      </xdr:nvSpPr>
      <xdr:spPr>
        <a:xfrm>
          <a:off x="3048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196" name="テキスト ボックス 195"/>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63500</xdr:rowOff>
    </xdr:to>
    <xdr:cxnSp macro="">
      <xdr:nvCxnSpPr>
        <xdr:cNvPr id="197" name="直線コネクタ 196"/>
        <xdr:cNvCxnSpPr/>
      </xdr:nvCxnSpPr>
      <xdr:spPr>
        <a:xfrm>
          <a:off x="1320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50800</xdr:rowOff>
    </xdr:from>
    <xdr:to>
      <xdr:col>11</xdr:col>
      <xdr:colOff>60325</xdr:colOff>
      <xdr:row>58</xdr:row>
      <xdr:rowOff>152400</xdr:rowOff>
    </xdr:to>
    <xdr:sp macro="" textlink="">
      <xdr:nvSpPr>
        <xdr:cNvPr id="198" name="フローチャート: 判断 197"/>
        <xdr:cNvSpPr/>
      </xdr:nvSpPr>
      <xdr:spPr>
        <a:xfrm>
          <a:off x="2159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137177</xdr:rowOff>
    </xdr:from>
    <xdr:ext cx="762000" cy="259045"/>
    <xdr:sp macro="" textlink="">
      <xdr:nvSpPr>
        <xdr:cNvPr id="199" name="テキスト ボックス 198"/>
        <xdr:cNvSpPr txBox="1"/>
      </xdr:nvSpPr>
      <xdr:spPr>
        <a:xfrm>
          <a:off x="1828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38100</xdr:rowOff>
    </xdr:from>
    <xdr:to>
      <xdr:col>6</xdr:col>
      <xdr:colOff>171450</xdr:colOff>
      <xdr:row>58</xdr:row>
      <xdr:rowOff>139700</xdr:rowOff>
    </xdr:to>
    <xdr:sp macro="" textlink="">
      <xdr:nvSpPr>
        <xdr:cNvPr id="200" name="フローチャート: 判断 199"/>
        <xdr:cNvSpPr/>
      </xdr:nvSpPr>
      <xdr:spPr>
        <a:xfrm>
          <a:off x="1270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124477</xdr:rowOff>
    </xdr:from>
    <xdr:ext cx="762000" cy="259045"/>
    <xdr:sp macro="" textlink="">
      <xdr:nvSpPr>
        <xdr:cNvPr id="201" name="テキスト ボックス 200"/>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7" name="楕円 206"/>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8"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107950</xdr:rowOff>
    </xdr:from>
    <xdr:to>
      <xdr:col>20</xdr:col>
      <xdr:colOff>38100</xdr:colOff>
      <xdr:row>58</xdr:row>
      <xdr:rowOff>38100</xdr:rowOff>
    </xdr:to>
    <xdr:sp macro="" textlink="">
      <xdr:nvSpPr>
        <xdr:cNvPr id="209" name="楕円 208"/>
        <xdr:cNvSpPr/>
      </xdr:nvSpPr>
      <xdr:spPr>
        <a:xfrm>
          <a:off x="3937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22877</xdr:rowOff>
    </xdr:from>
    <xdr:ext cx="736600" cy="259045"/>
    <xdr:sp macro="" textlink="">
      <xdr:nvSpPr>
        <xdr:cNvPr id="210" name="テキスト ボックス 209"/>
        <xdr:cNvSpPr txBox="1"/>
      </xdr:nvSpPr>
      <xdr:spPr>
        <a:xfrm>
          <a:off x="3606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1" name="楕円 210"/>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111777</xdr:rowOff>
    </xdr:from>
    <xdr:ext cx="762000" cy="259045"/>
    <xdr:sp macro="" textlink="">
      <xdr:nvSpPr>
        <xdr:cNvPr id="212" name="テキスト ボックス 211"/>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4" name="テキスト ボックス 213"/>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5" name="楕円 214"/>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6" name="テキスト ボックス 215"/>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前年度に引き続き、新型コロナウイルス感染症拡大の影響により、医療の受診控えが見受けられ、国民健康保険特別会計繰出金が減少したことが要因である。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63319</xdr:rowOff>
    </xdr:from>
    <xdr:to>
      <xdr:col>82</xdr:col>
      <xdr:colOff>107950</xdr:colOff>
      <xdr:row>60</xdr:row>
      <xdr:rowOff>143328</xdr:rowOff>
    </xdr:to>
    <xdr:cxnSp macro="">
      <xdr:nvCxnSpPr>
        <xdr:cNvPr id="246" name="直線コネクタ 245"/>
        <xdr:cNvCxnSpPr/>
      </xdr:nvCxnSpPr>
      <xdr:spPr>
        <a:xfrm flipV="1">
          <a:off x="16510000" y="9150169"/>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47"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48" name="直線コネクタ 247"/>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149696</xdr:rowOff>
    </xdr:from>
    <xdr:ext cx="762000" cy="259045"/>
    <xdr:sp macro="" textlink="">
      <xdr:nvSpPr>
        <xdr:cNvPr id="249" name="その他最大値テキスト"/>
        <xdr:cNvSpPr txBox="1"/>
      </xdr:nvSpPr>
      <xdr:spPr>
        <a:xfrm>
          <a:off x="16598900" y="889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63319</xdr:rowOff>
    </xdr:from>
    <xdr:to>
      <xdr:col>82</xdr:col>
      <xdr:colOff>196850</xdr:colOff>
      <xdr:row>53</xdr:row>
      <xdr:rowOff>63319</xdr:rowOff>
    </xdr:to>
    <xdr:cxnSp macro="">
      <xdr:nvCxnSpPr>
        <xdr:cNvPr id="250" name="直線コネクタ 249"/>
        <xdr:cNvCxnSpPr/>
      </xdr:nvCxnSpPr>
      <xdr:spPr>
        <a:xfrm>
          <a:off x="16421100" y="915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27396</xdr:rowOff>
    </xdr:from>
    <xdr:to>
      <xdr:col>82</xdr:col>
      <xdr:colOff>107950</xdr:colOff>
      <xdr:row>55</xdr:row>
      <xdr:rowOff>40459</xdr:rowOff>
    </xdr:to>
    <xdr:cxnSp macro="">
      <xdr:nvCxnSpPr>
        <xdr:cNvPr id="251" name="直線コネクタ 250"/>
        <xdr:cNvCxnSpPr/>
      </xdr:nvCxnSpPr>
      <xdr:spPr>
        <a:xfrm flipV="1">
          <a:off x="15671800" y="94571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33581</xdr:rowOff>
    </xdr:from>
    <xdr:ext cx="762000" cy="259045"/>
    <xdr:sp macro="" textlink="">
      <xdr:nvSpPr>
        <xdr:cNvPr id="252" name="その他平均値テキスト"/>
        <xdr:cNvSpPr txBox="1"/>
      </xdr:nvSpPr>
      <xdr:spPr>
        <a:xfrm>
          <a:off x="16598900" y="9463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61504</xdr:rowOff>
    </xdr:from>
    <xdr:to>
      <xdr:col>82</xdr:col>
      <xdr:colOff>158750</xdr:colOff>
      <xdr:row>55</xdr:row>
      <xdr:rowOff>163104</xdr:rowOff>
    </xdr:to>
    <xdr:sp macro="" textlink="">
      <xdr:nvSpPr>
        <xdr:cNvPr id="253" name="フローチャート: 判断 252"/>
        <xdr:cNvSpPr/>
      </xdr:nvSpPr>
      <xdr:spPr>
        <a:xfrm>
          <a:off x="16459200" y="949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40459</xdr:rowOff>
    </xdr:from>
    <xdr:to>
      <xdr:col>78</xdr:col>
      <xdr:colOff>69850</xdr:colOff>
      <xdr:row>57</xdr:row>
      <xdr:rowOff>89444</xdr:rowOff>
    </xdr:to>
    <xdr:cxnSp macro="">
      <xdr:nvCxnSpPr>
        <xdr:cNvPr id="254" name="直線コネクタ 253"/>
        <xdr:cNvCxnSpPr/>
      </xdr:nvCxnSpPr>
      <xdr:spPr>
        <a:xfrm flipV="1">
          <a:off x="14782800" y="9470209"/>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81099</xdr:rowOff>
    </xdr:from>
    <xdr:to>
      <xdr:col>78</xdr:col>
      <xdr:colOff>120650</xdr:colOff>
      <xdr:row>56</xdr:row>
      <xdr:rowOff>11249</xdr:rowOff>
    </xdr:to>
    <xdr:sp macro="" textlink="">
      <xdr:nvSpPr>
        <xdr:cNvPr id="255" name="フローチャート: 判断 254"/>
        <xdr:cNvSpPr/>
      </xdr:nvSpPr>
      <xdr:spPr>
        <a:xfrm>
          <a:off x="15621000" y="95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167476</xdr:rowOff>
    </xdr:from>
    <xdr:ext cx="736600" cy="259045"/>
    <xdr:sp macro="" textlink="">
      <xdr:nvSpPr>
        <xdr:cNvPr id="256" name="テキスト ボックス 255"/>
        <xdr:cNvSpPr txBox="1"/>
      </xdr:nvSpPr>
      <xdr:spPr>
        <a:xfrm>
          <a:off x="15290800" y="9597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63319</xdr:rowOff>
    </xdr:from>
    <xdr:to>
      <xdr:col>73</xdr:col>
      <xdr:colOff>180975</xdr:colOff>
      <xdr:row>57</xdr:row>
      <xdr:rowOff>89444</xdr:rowOff>
    </xdr:to>
    <xdr:cxnSp macro="">
      <xdr:nvCxnSpPr>
        <xdr:cNvPr id="257" name="直線コネクタ 256"/>
        <xdr:cNvCxnSpPr/>
      </xdr:nvCxnSpPr>
      <xdr:spPr>
        <a:xfrm>
          <a:off x="13893800" y="98359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20683</xdr:rowOff>
    </xdr:from>
    <xdr:to>
      <xdr:col>74</xdr:col>
      <xdr:colOff>31750</xdr:colOff>
      <xdr:row>56</xdr:row>
      <xdr:rowOff>122283</xdr:rowOff>
    </xdr:to>
    <xdr:sp macro="" textlink="">
      <xdr:nvSpPr>
        <xdr:cNvPr id="258" name="フローチャート: 判断 257"/>
        <xdr:cNvSpPr/>
      </xdr:nvSpPr>
      <xdr:spPr>
        <a:xfrm>
          <a:off x="14732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132460</xdr:rowOff>
    </xdr:from>
    <xdr:ext cx="762000" cy="259045"/>
    <xdr:sp macro="" textlink="">
      <xdr:nvSpPr>
        <xdr:cNvPr id="259" name="テキスト ボックス 258"/>
        <xdr:cNvSpPr txBox="1"/>
      </xdr:nvSpPr>
      <xdr:spPr>
        <a:xfrm>
          <a:off x="14401800" y="939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57</xdr:row>
      <xdr:rowOff>63319</xdr:rowOff>
    </xdr:to>
    <xdr:cxnSp macro="">
      <xdr:nvCxnSpPr>
        <xdr:cNvPr id="260" name="直線コネクタ 259"/>
        <xdr:cNvCxnSpPr/>
      </xdr:nvCxnSpPr>
      <xdr:spPr>
        <a:xfrm>
          <a:off x="13004800" y="974452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46809</xdr:rowOff>
    </xdr:from>
    <xdr:to>
      <xdr:col>69</xdr:col>
      <xdr:colOff>142875</xdr:colOff>
      <xdr:row>56</xdr:row>
      <xdr:rowOff>148409</xdr:rowOff>
    </xdr:to>
    <xdr:sp macro="" textlink="">
      <xdr:nvSpPr>
        <xdr:cNvPr id="261" name="フローチャート: 判断 260"/>
        <xdr:cNvSpPr/>
      </xdr:nvSpPr>
      <xdr:spPr>
        <a:xfrm>
          <a:off x="13843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158586</xdr:rowOff>
    </xdr:from>
    <xdr:ext cx="762000" cy="259045"/>
    <xdr:sp macro="" textlink="">
      <xdr:nvSpPr>
        <xdr:cNvPr id="262" name="テキスト ボックス 261"/>
        <xdr:cNvSpPr txBox="1"/>
      </xdr:nvSpPr>
      <xdr:spPr>
        <a:xfrm>
          <a:off x="13512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63" name="フローチャート: 判断 262"/>
        <xdr:cNvSpPr/>
      </xdr:nvSpPr>
      <xdr:spPr>
        <a:xfrm>
          <a:off x="12954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158586</xdr:rowOff>
    </xdr:from>
    <xdr:ext cx="762000" cy="259045"/>
    <xdr:sp macro="" textlink="">
      <xdr:nvSpPr>
        <xdr:cNvPr id="264" name="テキスト ボックス 263"/>
        <xdr:cNvSpPr txBox="1"/>
      </xdr:nvSpPr>
      <xdr:spPr>
        <a:xfrm>
          <a:off x="12623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148046</xdr:rowOff>
    </xdr:from>
    <xdr:to>
      <xdr:col>82</xdr:col>
      <xdr:colOff>158750</xdr:colOff>
      <xdr:row>55</xdr:row>
      <xdr:rowOff>78196</xdr:rowOff>
    </xdr:to>
    <xdr:sp macro="" textlink="">
      <xdr:nvSpPr>
        <xdr:cNvPr id="270" name="楕円 269"/>
        <xdr:cNvSpPr/>
      </xdr:nvSpPr>
      <xdr:spPr>
        <a:xfrm>
          <a:off x="164592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164573</xdr:rowOff>
    </xdr:from>
    <xdr:ext cx="762000" cy="259045"/>
    <xdr:sp macro="" textlink="">
      <xdr:nvSpPr>
        <xdr:cNvPr id="271" name="その他該当値テキスト"/>
        <xdr:cNvSpPr txBox="1"/>
      </xdr:nvSpPr>
      <xdr:spPr>
        <a:xfrm>
          <a:off x="16598900" y="92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161109</xdr:rowOff>
    </xdr:from>
    <xdr:to>
      <xdr:col>78</xdr:col>
      <xdr:colOff>120650</xdr:colOff>
      <xdr:row>55</xdr:row>
      <xdr:rowOff>91259</xdr:rowOff>
    </xdr:to>
    <xdr:sp macro="" textlink="">
      <xdr:nvSpPr>
        <xdr:cNvPr id="272" name="楕円 271"/>
        <xdr:cNvSpPr/>
      </xdr:nvSpPr>
      <xdr:spPr>
        <a:xfrm>
          <a:off x="15621000" y="94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101436</xdr:rowOff>
    </xdr:from>
    <xdr:ext cx="736600" cy="259045"/>
    <xdr:sp macro="" textlink="">
      <xdr:nvSpPr>
        <xdr:cNvPr id="273" name="テキスト ボックス 272"/>
        <xdr:cNvSpPr txBox="1"/>
      </xdr:nvSpPr>
      <xdr:spPr>
        <a:xfrm>
          <a:off x="15290800" y="918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38644</xdr:rowOff>
    </xdr:from>
    <xdr:to>
      <xdr:col>74</xdr:col>
      <xdr:colOff>31750</xdr:colOff>
      <xdr:row>57</xdr:row>
      <xdr:rowOff>140244</xdr:rowOff>
    </xdr:to>
    <xdr:sp macro="" textlink="">
      <xdr:nvSpPr>
        <xdr:cNvPr id="274" name="楕円 273"/>
        <xdr:cNvSpPr/>
      </xdr:nvSpPr>
      <xdr:spPr>
        <a:xfrm>
          <a:off x="147320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125021</xdr:rowOff>
    </xdr:from>
    <xdr:ext cx="762000" cy="259045"/>
    <xdr:sp macro="" textlink="">
      <xdr:nvSpPr>
        <xdr:cNvPr id="275" name="テキスト ボックス 274"/>
        <xdr:cNvSpPr txBox="1"/>
      </xdr:nvSpPr>
      <xdr:spPr>
        <a:xfrm>
          <a:off x="14401800" y="989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12519</xdr:rowOff>
    </xdr:from>
    <xdr:to>
      <xdr:col>69</xdr:col>
      <xdr:colOff>142875</xdr:colOff>
      <xdr:row>57</xdr:row>
      <xdr:rowOff>114119</xdr:rowOff>
    </xdr:to>
    <xdr:sp macro="" textlink="">
      <xdr:nvSpPr>
        <xdr:cNvPr id="276" name="楕円 275"/>
        <xdr:cNvSpPr/>
      </xdr:nvSpPr>
      <xdr:spPr>
        <a:xfrm>
          <a:off x="13843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98896</xdr:rowOff>
    </xdr:from>
    <xdr:ext cx="762000" cy="259045"/>
    <xdr:sp macro="" textlink="">
      <xdr:nvSpPr>
        <xdr:cNvPr id="277" name="テキスト ボックス 276"/>
        <xdr:cNvSpPr txBox="1"/>
      </xdr:nvSpPr>
      <xdr:spPr>
        <a:xfrm>
          <a:off x="13512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8" name="楕円 277"/>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7455</xdr:rowOff>
    </xdr:from>
    <xdr:ext cx="762000" cy="259045"/>
    <xdr:sp macro="" textlink="">
      <xdr:nvSpPr>
        <xdr:cNvPr id="279" name="テキスト ボックス 278"/>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年度は新型コロナウイルス感染症の蔓延状況により、例年行っていた補助金等の支出が減少となっていたが、令和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年度より例年並みとなったことが要因である。今後は、補助金等審議会の答申を踏まえた市単独補助金の見直しを図っていく必要がある。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10414</xdr:rowOff>
    </xdr:to>
    <xdr:cxnSp macro="">
      <xdr:nvCxnSpPr>
        <xdr:cNvPr id="304" name="直線コネクタ 303"/>
        <xdr:cNvCxnSpPr/>
      </xdr:nvCxnSpPr>
      <xdr:spPr>
        <a:xfrm flipV="1">
          <a:off x="16510000" y="581914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153941</xdr:rowOff>
    </xdr:from>
    <xdr:ext cx="762000" cy="259045"/>
    <xdr:sp macro="" textlink="">
      <xdr:nvSpPr>
        <xdr:cNvPr id="305" name="補助費等最小値テキスト"/>
        <xdr:cNvSpPr txBox="1"/>
      </xdr:nvSpPr>
      <xdr:spPr>
        <a:xfrm>
          <a:off x="16598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10414</xdr:rowOff>
    </xdr:from>
    <xdr:to>
      <xdr:col>82</xdr:col>
      <xdr:colOff>196850</xdr:colOff>
      <xdr:row>41</xdr:row>
      <xdr:rowOff>10414</xdr:rowOff>
    </xdr:to>
    <xdr:cxnSp macro="">
      <xdr:nvCxnSpPr>
        <xdr:cNvPr id="306" name="直線コネクタ 305"/>
        <xdr:cNvCxnSpPr/>
      </xdr:nvCxnSpPr>
      <xdr:spPr>
        <a:xfrm>
          <a:off x="16421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72136</xdr:rowOff>
    </xdr:to>
    <xdr:cxnSp macro="">
      <xdr:nvCxnSpPr>
        <xdr:cNvPr id="309" name="直線コネクタ 308"/>
        <xdr:cNvCxnSpPr/>
      </xdr:nvCxnSpPr>
      <xdr:spPr>
        <a:xfrm>
          <a:off x="15671800" y="62031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52849</xdr:rowOff>
    </xdr:from>
    <xdr:ext cx="762000" cy="259045"/>
    <xdr:sp macro="" textlink="">
      <xdr:nvSpPr>
        <xdr:cNvPr id="310" name="補助費等平均値テキスト"/>
        <xdr:cNvSpPr txBox="1"/>
      </xdr:nvSpPr>
      <xdr:spPr>
        <a:xfrm>
          <a:off x="16598900" y="622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11" name="フローチャート: 判断 310"/>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36</xdr:row>
      <xdr:rowOff>30988</xdr:rowOff>
    </xdr:to>
    <xdr:cxnSp macro="">
      <xdr:nvCxnSpPr>
        <xdr:cNvPr id="312" name="直線コネクタ 311"/>
        <xdr:cNvCxnSpPr/>
      </xdr:nvCxnSpPr>
      <xdr:spPr>
        <a:xfrm>
          <a:off x="14782800" y="61026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152146</xdr:rowOff>
    </xdr:to>
    <xdr:cxnSp macro="">
      <xdr:nvCxnSpPr>
        <xdr:cNvPr id="315" name="直線コネクタ 314"/>
        <xdr:cNvCxnSpPr/>
      </xdr:nvCxnSpPr>
      <xdr:spPr>
        <a:xfrm flipV="1">
          <a:off x="13893800" y="61026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156210</xdr:rowOff>
    </xdr:from>
    <xdr:to>
      <xdr:col>74</xdr:col>
      <xdr:colOff>31750</xdr:colOff>
      <xdr:row>36</xdr:row>
      <xdr:rowOff>86360</xdr:rowOff>
    </xdr:to>
    <xdr:sp macro="" textlink="">
      <xdr:nvSpPr>
        <xdr:cNvPr id="316" name="フローチャート: 判断 315"/>
        <xdr:cNvSpPr/>
      </xdr:nvSpPr>
      <xdr:spPr>
        <a:xfrm>
          <a:off x="14732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71137</xdr:rowOff>
    </xdr:from>
    <xdr:ext cx="762000" cy="259045"/>
    <xdr:sp macro="" textlink="">
      <xdr:nvSpPr>
        <xdr:cNvPr id="317" name="テキスト ボックス 316"/>
        <xdr:cNvSpPr txBox="1"/>
      </xdr:nvSpPr>
      <xdr:spPr>
        <a:xfrm>
          <a:off x="14401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152146</xdr:rowOff>
    </xdr:to>
    <xdr:cxnSp macro="">
      <xdr:nvCxnSpPr>
        <xdr:cNvPr id="318" name="直線コネクタ 317"/>
        <xdr:cNvCxnSpPr/>
      </xdr:nvCxnSpPr>
      <xdr:spPr>
        <a:xfrm>
          <a:off x="13004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137922</xdr:rowOff>
    </xdr:from>
    <xdr:to>
      <xdr:col>69</xdr:col>
      <xdr:colOff>142875</xdr:colOff>
      <xdr:row>36</xdr:row>
      <xdr:rowOff>68072</xdr:rowOff>
    </xdr:to>
    <xdr:sp macro="" textlink="">
      <xdr:nvSpPr>
        <xdr:cNvPr id="319" name="フローチャート: 判断 318"/>
        <xdr:cNvSpPr/>
      </xdr:nvSpPr>
      <xdr:spPr>
        <a:xfrm>
          <a:off x="13843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52849</xdr:rowOff>
    </xdr:from>
    <xdr:ext cx="762000" cy="259045"/>
    <xdr:sp macro="" textlink="">
      <xdr:nvSpPr>
        <xdr:cNvPr id="320" name="テキスト ボックス 319"/>
        <xdr:cNvSpPr txBox="1"/>
      </xdr:nvSpPr>
      <xdr:spPr>
        <a:xfrm>
          <a:off x="13512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1" name="フローチャート: 判断 320"/>
        <xdr:cNvSpPr/>
      </xdr:nvSpPr>
      <xdr:spPr>
        <a:xfrm>
          <a:off x="12954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22" name="テキスト ボックス 321"/>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8" name="楕円 327"/>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9"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30" name="楕円 329"/>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31" name="テキスト ボックス 330"/>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2" name="楕円 331"/>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3" name="テキスト ボックス 332"/>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4" name="楕円 333"/>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5" name="テキスト ボックス 334"/>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6" name="楕円 335"/>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7" name="テキスト ボックス 336"/>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年度については繰上償還を行わなかったことが減の要因である。新市建設計画に基づく広域幹線道路整備事業等の進捗により、公債費のピークは令和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年度になると見込まれるため、国庫補助の活用や事業規模を精査し、市債の発行を抑制していく必要がある。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145288</xdr:rowOff>
    </xdr:from>
    <xdr:to>
      <xdr:col>24</xdr:col>
      <xdr:colOff>25400</xdr:colOff>
      <xdr:row>81</xdr:row>
      <xdr:rowOff>131572</xdr:rowOff>
    </xdr:to>
    <xdr:cxnSp macro="">
      <xdr:nvCxnSpPr>
        <xdr:cNvPr id="362" name="直線コネクタ 361"/>
        <xdr:cNvCxnSpPr/>
      </xdr:nvCxnSpPr>
      <xdr:spPr>
        <a:xfrm flipV="1">
          <a:off x="4826000" y="1283258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103649</xdr:rowOff>
    </xdr:from>
    <xdr:ext cx="762000" cy="259045"/>
    <xdr:sp macro="" textlink="">
      <xdr:nvSpPr>
        <xdr:cNvPr id="363" name="公債費最小値テキスト"/>
        <xdr:cNvSpPr txBox="1"/>
      </xdr:nvSpPr>
      <xdr:spPr>
        <a:xfrm>
          <a:off x="4914900" y="139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131572</xdr:rowOff>
    </xdr:from>
    <xdr:to>
      <xdr:col>24</xdr:col>
      <xdr:colOff>114300</xdr:colOff>
      <xdr:row>81</xdr:row>
      <xdr:rowOff>131572</xdr:rowOff>
    </xdr:to>
    <xdr:cxnSp macro="">
      <xdr:nvCxnSpPr>
        <xdr:cNvPr id="364" name="直線コネクタ 363"/>
        <xdr:cNvCxnSpPr/>
      </xdr:nvCxnSpPr>
      <xdr:spPr>
        <a:xfrm>
          <a:off x="4737100" y="140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60215</xdr:rowOff>
    </xdr:from>
    <xdr:ext cx="762000" cy="259045"/>
    <xdr:sp macro="" textlink="">
      <xdr:nvSpPr>
        <xdr:cNvPr id="365"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145288</xdr:rowOff>
    </xdr:from>
    <xdr:to>
      <xdr:col>24</xdr:col>
      <xdr:colOff>114300</xdr:colOff>
      <xdr:row>74</xdr:row>
      <xdr:rowOff>145288</xdr:rowOff>
    </xdr:to>
    <xdr:cxnSp macro="">
      <xdr:nvCxnSpPr>
        <xdr:cNvPr id="366" name="直線コネクタ 365"/>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90424</xdr:rowOff>
    </xdr:from>
    <xdr:to>
      <xdr:col>24</xdr:col>
      <xdr:colOff>25400</xdr:colOff>
      <xdr:row>75</xdr:row>
      <xdr:rowOff>99568</xdr:rowOff>
    </xdr:to>
    <xdr:cxnSp macro="">
      <xdr:nvCxnSpPr>
        <xdr:cNvPr id="367" name="直線コネクタ 366"/>
        <xdr:cNvCxnSpPr/>
      </xdr:nvCxnSpPr>
      <xdr:spPr>
        <a:xfrm flipV="1">
          <a:off x="3987800" y="1294917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71137</xdr:rowOff>
    </xdr:from>
    <xdr:ext cx="762000" cy="259045"/>
    <xdr:sp macro="" textlink="">
      <xdr:nvSpPr>
        <xdr:cNvPr id="368" name="公債費平均値テキスト"/>
        <xdr:cNvSpPr txBox="1"/>
      </xdr:nvSpPr>
      <xdr:spPr>
        <a:xfrm>
          <a:off x="4914900" y="12929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99060</xdr:rowOff>
    </xdr:from>
    <xdr:to>
      <xdr:col>24</xdr:col>
      <xdr:colOff>76200</xdr:colOff>
      <xdr:row>76</xdr:row>
      <xdr:rowOff>29211</xdr:rowOff>
    </xdr:to>
    <xdr:sp macro="" textlink="">
      <xdr:nvSpPr>
        <xdr:cNvPr id="369" name="フローチャート: 判断 368"/>
        <xdr:cNvSpPr/>
      </xdr:nvSpPr>
      <xdr:spPr>
        <a:xfrm>
          <a:off x="47752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85852</xdr:rowOff>
    </xdr:from>
    <xdr:to>
      <xdr:col>19</xdr:col>
      <xdr:colOff>187325</xdr:colOff>
      <xdr:row>75</xdr:row>
      <xdr:rowOff>99568</xdr:rowOff>
    </xdr:to>
    <xdr:cxnSp macro="">
      <xdr:nvCxnSpPr>
        <xdr:cNvPr id="370" name="直線コネクタ 369"/>
        <xdr:cNvCxnSpPr/>
      </xdr:nvCxnSpPr>
      <xdr:spPr>
        <a:xfrm>
          <a:off x="3098800" y="1294460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112776</xdr:rowOff>
    </xdr:from>
    <xdr:to>
      <xdr:col>20</xdr:col>
      <xdr:colOff>38100</xdr:colOff>
      <xdr:row>76</xdr:row>
      <xdr:rowOff>42926</xdr:rowOff>
    </xdr:to>
    <xdr:sp macro="" textlink="">
      <xdr:nvSpPr>
        <xdr:cNvPr id="371" name="フローチャート: 判断 370"/>
        <xdr:cNvSpPr/>
      </xdr:nvSpPr>
      <xdr:spPr>
        <a:xfrm>
          <a:off x="3937000" y="129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27703</xdr:rowOff>
    </xdr:from>
    <xdr:ext cx="736600" cy="259045"/>
    <xdr:sp macro="" textlink="">
      <xdr:nvSpPr>
        <xdr:cNvPr id="372" name="テキスト ボックス 371"/>
        <xdr:cNvSpPr txBox="1"/>
      </xdr:nvSpPr>
      <xdr:spPr>
        <a:xfrm>
          <a:off x="3606800" y="1305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85852</xdr:rowOff>
    </xdr:to>
    <xdr:cxnSp macro="">
      <xdr:nvCxnSpPr>
        <xdr:cNvPr id="373" name="直線コネクタ 372"/>
        <xdr:cNvCxnSpPr/>
      </xdr:nvCxnSpPr>
      <xdr:spPr>
        <a:xfrm>
          <a:off x="2209800" y="1293317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92202</xdr:rowOff>
    </xdr:from>
    <xdr:to>
      <xdr:col>15</xdr:col>
      <xdr:colOff>149225</xdr:colOff>
      <xdr:row>76</xdr:row>
      <xdr:rowOff>22352</xdr:rowOff>
    </xdr:to>
    <xdr:sp macro="" textlink="">
      <xdr:nvSpPr>
        <xdr:cNvPr id="374" name="フローチャート: 判断 373"/>
        <xdr:cNvSpPr/>
      </xdr:nvSpPr>
      <xdr:spPr>
        <a:xfrm>
          <a:off x="3048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7129</xdr:rowOff>
    </xdr:from>
    <xdr:ext cx="762000" cy="259045"/>
    <xdr:sp macro="" textlink="">
      <xdr:nvSpPr>
        <xdr:cNvPr id="375" name="テキスト ボックス 374"/>
        <xdr:cNvSpPr txBox="1"/>
      </xdr:nvSpPr>
      <xdr:spPr>
        <a:xfrm>
          <a:off x="2717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74422</xdr:rowOff>
    </xdr:to>
    <xdr:cxnSp macro="">
      <xdr:nvCxnSpPr>
        <xdr:cNvPr id="376" name="直線コネクタ 375"/>
        <xdr:cNvCxnSpPr/>
      </xdr:nvCxnSpPr>
      <xdr:spPr>
        <a:xfrm>
          <a:off x="1320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94488</xdr:rowOff>
    </xdr:from>
    <xdr:to>
      <xdr:col>11</xdr:col>
      <xdr:colOff>60325</xdr:colOff>
      <xdr:row>76</xdr:row>
      <xdr:rowOff>24637</xdr:rowOff>
    </xdr:to>
    <xdr:sp macro="" textlink="">
      <xdr:nvSpPr>
        <xdr:cNvPr id="377" name="フローチャート: 判断 376"/>
        <xdr:cNvSpPr/>
      </xdr:nvSpPr>
      <xdr:spPr>
        <a:xfrm>
          <a:off x="2159000" y="12953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9414</xdr:rowOff>
    </xdr:from>
    <xdr:ext cx="762000" cy="259045"/>
    <xdr:sp macro="" textlink="">
      <xdr:nvSpPr>
        <xdr:cNvPr id="378" name="テキスト ボックス 377"/>
        <xdr:cNvSpPr txBox="1"/>
      </xdr:nvSpPr>
      <xdr:spPr>
        <a:xfrm>
          <a:off x="1828800" y="1303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96774</xdr:rowOff>
    </xdr:from>
    <xdr:to>
      <xdr:col>6</xdr:col>
      <xdr:colOff>171450</xdr:colOff>
      <xdr:row>76</xdr:row>
      <xdr:rowOff>26924</xdr:rowOff>
    </xdr:to>
    <xdr:sp macro="" textlink="">
      <xdr:nvSpPr>
        <xdr:cNvPr id="379" name="フローチャート: 判断 378"/>
        <xdr:cNvSpPr/>
      </xdr:nvSpPr>
      <xdr:spPr>
        <a:xfrm>
          <a:off x="1270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11701</xdr:rowOff>
    </xdr:from>
    <xdr:ext cx="762000" cy="259045"/>
    <xdr:sp macro="" textlink="">
      <xdr:nvSpPr>
        <xdr:cNvPr id="380" name="テキスト ボックス 379"/>
        <xdr:cNvSpPr txBox="1"/>
      </xdr:nvSpPr>
      <xdr:spPr>
        <a:xfrm>
          <a:off x="939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39624</xdr:rowOff>
    </xdr:from>
    <xdr:to>
      <xdr:col>24</xdr:col>
      <xdr:colOff>76200</xdr:colOff>
      <xdr:row>75</xdr:row>
      <xdr:rowOff>141224</xdr:rowOff>
    </xdr:to>
    <xdr:sp macro="" textlink="">
      <xdr:nvSpPr>
        <xdr:cNvPr id="386" name="楕円 385"/>
        <xdr:cNvSpPr/>
      </xdr:nvSpPr>
      <xdr:spPr>
        <a:xfrm>
          <a:off x="4775200" y="12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119651</xdr:rowOff>
    </xdr:from>
    <xdr:ext cx="762000" cy="259045"/>
    <xdr:sp macro="" textlink="">
      <xdr:nvSpPr>
        <xdr:cNvPr id="387" name="公債費該当値テキスト"/>
        <xdr:cNvSpPr txBox="1"/>
      </xdr:nvSpPr>
      <xdr:spPr>
        <a:xfrm>
          <a:off x="4914900" y="1280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48768</xdr:rowOff>
    </xdr:from>
    <xdr:to>
      <xdr:col>20</xdr:col>
      <xdr:colOff>38100</xdr:colOff>
      <xdr:row>75</xdr:row>
      <xdr:rowOff>150369</xdr:rowOff>
    </xdr:to>
    <xdr:sp macro="" textlink="">
      <xdr:nvSpPr>
        <xdr:cNvPr id="388" name="楕円 387"/>
        <xdr:cNvSpPr/>
      </xdr:nvSpPr>
      <xdr:spPr>
        <a:xfrm>
          <a:off x="39370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160545</xdr:rowOff>
    </xdr:from>
    <xdr:ext cx="736600" cy="259045"/>
    <xdr:sp macro="" textlink="">
      <xdr:nvSpPr>
        <xdr:cNvPr id="389" name="テキスト ボックス 388"/>
        <xdr:cNvSpPr txBox="1"/>
      </xdr:nvSpPr>
      <xdr:spPr>
        <a:xfrm>
          <a:off x="3606800" y="126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35052</xdr:rowOff>
    </xdr:from>
    <xdr:to>
      <xdr:col>15</xdr:col>
      <xdr:colOff>149225</xdr:colOff>
      <xdr:row>75</xdr:row>
      <xdr:rowOff>136652</xdr:rowOff>
    </xdr:to>
    <xdr:sp macro="" textlink="">
      <xdr:nvSpPr>
        <xdr:cNvPr id="390" name="楕円 389"/>
        <xdr:cNvSpPr/>
      </xdr:nvSpPr>
      <xdr:spPr>
        <a:xfrm>
          <a:off x="3048000" y="128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146829</xdr:rowOff>
    </xdr:from>
    <xdr:ext cx="762000" cy="259045"/>
    <xdr:sp macro="" textlink="">
      <xdr:nvSpPr>
        <xdr:cNvPr id="391" name="テキスト ボックス 390"/>
        <xdr:cNvSpPr txBox="1"/>
      </xdr:nvSpPr>
      <xdr:spPr>
        <a:xfrm>
          <a:off x="2717800" y="1266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92" name="楕円 391"/>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93" name="テキスト ボックス 392"/>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xdr:rowOff>
    </xdr:from>
    <xdr:to>
      <xdr:col>6</xdr:col>
      <xdr:colOff>171450</xdr:colOff>
      <xdr:row>75</xdr:row>
      <xdr:rowOff>116078</xdr:rowOff>
    </xdr:to>
    <xdr:sp macro="" textlink="">
      <xdr:nvSpPr>
        <xdr:cNvPr id="394" name="楕円 393"/>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126255</xdr:rowOff>
    </xdr:from>
    <xdr:ext cx="762000" cy="259045"/>
    <xdr:sp macro="" textlink="">
      <xdr:nvSpPr>
        <xdr:cNvPr id="395" name="テキスト ボックス 394"/>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小美玉市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給食センター民間委託移行による会計年度任用職員の皆減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ことのほか、普通交付税額の増額による経常一般財源等が増となったことが要因である。今後は公共施設の老朽化による維持補修費や高齢化による扶助費・繰出金が増加することが見込まれるため、行財政改革への取組みを推進し、全体的な経常経費の抑制や歳入確保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10414</xdr:rowOff>
    </xdr:from>
    <xdr:to>
      <xdr:col>82</xdr:col>
      <xdr:colOff>107950</xdr:colOff>
      <xdr:row>81</xdr:row>
      <xdr:rowOff>101854</xdr:rowOff>
    </xdr:to>
    <xdr:cxnSp macro="">
      <xdr:nvCxnSpPr>
        <xdr:cNvPr id="421" name="直線コネクタ 420"/>
        <xdr:cNvCxnSpPr/>
      </xdr:nvCxnSpPr>
      <xdr:spPr>
        <a:xfrm flipV="1">
          <a:off x="16510000" y="1286916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73931</xdr:rowOff>
    </xdr:from>
    <xdr:ext cx="762000" cy="259045"/>
    <xdr:sp macro="" textlink="">
      <xdr:nvSpPr>
        <xdr:cNvPr id="422" name="公債費以外最小値テキスト"/>
        <xdr:cNvSpPr txBox="1"/>
      </xdr:nvSpPr>
      <xdr:spPr>
        <a:xfrm>
          <a:off x="16598900" y="1396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101854</xdr:rowOff>
    </xdr:from>
    <xdr:to>
      <xdr:col>82</xdr:col>
      <xdr:colOff>196850</xdr:colOff>
      <xdr:row>81</xdr:row>
      <xdr:rowOff>101854</xdr:rowOff>
    </xdr:to>
    <xdr:cxnSp macro="">
      <xdr:nvCxnSpPr>
        <xdr:cNvPr id="423" name="直線コネクタ 422"/>
        <xdr:cNvCxnSpPr/>
      </xdr:nvCxnSpPr>
      <xdr:spPr>
        <a:xfrm>
          <a:off x="16421100" y="1398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96791</xdr:rowOff>
    </xdr:from>
    <xdr:ext cx="762000" cy="259045"/>
    <xdr:sp macro="" textlink="">
      <xdr:nvSpPr>
        <xdr:cNvPr id="424" name="公債費以外最大値テキスト"/>
        <xdr:cNvSpPr txBox="1"/>
      </xdr:nvSpPr>
      <xdr:spPr>
        <a:xfrm>
          <a:off x="16598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10414</xdr:rowOff>
    </xdr:from>
    <xdr:to>
      <xdr:col>82</xdr:col>
      <xdr:colOff>196850</xdr:colOff>
      <xdr:row>75</xdr:row>
      <xdr:rowOff>10414</xdr:rowOff>
    </xdr:to>
    <xdr:cxnSp macro="">
      <xdr:nvCxnSpPr>
        <xdr:cNvPr id="425" name="直線コネクタ 424"/>
        <xdr:cNvCxnSpPr/>
      </xdr:nvCxnSpPr>
      <xdr:spPr>
        <a:xfrm>
          <a:off x="16421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78</xdr:row>
      <xdr:rowOff>122428</xdr:rowOff>
    </xdr:to>
    <xdr:cxnSp macro="">
      <xdr:nvCxnSpPr>
        <xdr:cNvPr id="426" name="直線コネクタ 425"/>
        <xdr:cNvCxnSpPr/>
      </xdr:nvCxnSpPr>
      <xdr:spPr>
        <a:xfrm flipV="1">
          <a:off x="15671800" y="134818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48277</xdr:rowOff>
    </xdr:from>
    <xdr:ext cx="762000" cy="259045"/>
    <xdr:sp macro="" textlink="">
      <xdr:nvSpPr>
        <xdr:cNvPr id="427" name="公債費以外平均値テキスト"/>
        <xdr:cNvSpPr txBox="1"/>
      </xdr:nvSpPr>
      <xdr:spPr>
        <a:xfrm>
          <a:off x="16598900" y="1342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28" name="フローチャート: 判断 427"/>
        <xdr:cNvSpPr/>
      </xdr:nvSpPr>
      <xdr:spPr>
        <a:xfrm>
          <a:off x="164592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122428</xdr:rowOff>
    </xdr:from>
    <xdr:to>
      <xdr:col>78</xdr:col>
      <xdr:colOff>69850</xdr:colOff>
      <xdr:row>79</xdr:row>
      <xdr:rowOff>161289</xdr:rowOff>
    </xdr:to>
    <xdr:cxnSp macro="">
      <xdr:nvCxnSpPr>
        <xdr:cNvPr id="429" name="直線コネクタ 428"/>
        <xdr:cNvCxnSpPr/>
      </xdr:nvCxnSpPr>
      <xdr:spPr>
        <a:xfrm flipV="1">
          <a:off x="14782800" y="13495528"/>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60198</xdr:rowOff>
    </xdr:from>
    <xdr:to>
      <xdr:col>78</xdr:col>
      <xdr:colOff>120650</xdr:colOff>
      <xdr:row>79</xdr:row>
      <xdr:rowOff>161798</xdr:rowOff>
    </xdr:to>
    <xdr:sp macro="" textlink="">
      <xdr:nvSpPr>
        <xdr:cNvPr id="430" name="フローチャート: 判断 429"/>
        <xdr:cNvSpPr/>
      </xdr:nvSpPr>
      <xdr:spPr>
        <a:xfrm>
          <a:off x="15621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31" name="テキスト ボックス 430"/>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161289</xdr:rowOff>
    </xdr:from>
    <xdr:to>
      <xdr:col>73</xdr:col>
      <xdr:colOff>180975</xdr:colOff>
      <xdr:row>80</xdr:row>
      <xdr:rowOff>17272</xdr:rowOff>
    </xdr:to>
    <xdr:cxnSp macro="">
      <xdr:nvCxnSpPr>
        <xdr:cNvPr id="432" name="直線コネクタ 431"/>
        <xdr:cNvCxnSpPr/>
      </xdr:nvCxnSpPr>
      <xdr:spPr>
        <a:xfrm flipV="1">
          <a:off x="13893800" y="137058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115063</xdr:rowOff>
    </xdr:from>
    <xdr:to>
      <xdr:col>74</xdr:col>
      <xdr:colOff>31750</xdr:colOff>
      <xdr:row>80</xdr:row>
      <xdr:rowOff>45213</xdr:rowOff>
    </xdr:to>
    <xdr:sp macro="" textlink="">
      <xdr:nvSpPr>
        <xdr:cNvPr id="433" name="フローチャート: 判断 432"/>
        <xdr:cNvSpPr/>
      </xdr:nvSpPr>
      <xdr:spPr>
        <a:xfrm>
          <a:off x="14732000" y="1365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29990</xdr:rowOff>
    </xdr:from>
    <xdr:ext cx="762000" cy="259045"/>
    <xdr:sp macro="" textlink="">
      <xdr:nvSpPr>
        <xdr:cNvPr id="434" name="テキスト ボックス 433"/>
        <xdr:cNvSpPr txBox="1"/>
      </xdr:nvSpPr>
      <xdr:spPr>
        <a:xfrm>
          <a:off x="14401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17272</xdr:rowOff>
    </xdr:to>
    <xdr:cxnSp macro="">
      <xdr:nvCxnSpPr>
        <xdr:cNvPr id="435" name="直線コネクタ 434"/>
        <xdr:cNvCxnSpPr/>
      </xdr:nvCxnSpPr>
      <xdr:spPr>
        <a:xfrm>
          <a:off x="13004800" y="136829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83058</xdr:rowOff>
    </xdr:from>
    <xdr:to>
      <xdr:col>69</xdr:col>
      <xdr:colOff>142875</xdr:colOff>
      <xdr:row>80</xdr:row>
      <xdr:rowOff>13208</xdr:rowOff>
    </xdr:to>
    <xdr:sp macro="" textlink="">
      <xdr:nvSpPr>
        <xdr:cNvPr id="436" name="フローチャート: 判断 435"/>
        <xdr:cNvSpPr/>
      </xdr:nvSpPr>
      <xdr:spPr>
        <a:xfrm>
          <a:off x="13843000" y="1362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23385</xdr:rowOff>
    </xdr:from>
    <xdr:ext cx="762000" cy="259045"/>
    <xdr:sp macro="" textlink="">
      <xdr:nvSpPr>
        <xdr:cNvPr id="437" name="テキスト ボックス 436"/>
        <xdr:cNvSpPr txBox="1"/>
      </xdr:nvSpPr>
      <xdr:spPr>
        <a:xfrm>
          <a:off x="13512800" y="1339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38" name="フローチャート: 判断 437"/>
        <xdr:cNvSpPr/>
      </xdr:nvSpPr>
      <xdr:spPr>
        <a:xfrm>
          <a:off x="12954000" y="135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158259</xdr:rowOff>
    </xdr:from>
    <xdr:ext cx="762000" cy="259045"/>
    <xdr:sp macro="" textlink="">
      <xdr:nvSpPr>
        <xdr:cNvPr id="439" name="テキスト ボックス 438"/>
        <xdr:cNvSpPr txBox="1"/>
      </xdr:nvSpPr>
      <xdr:spPr>
        <a:xfrm>
          <a:off x="12623800" y="133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5" name="楕円 444"/>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74440</xdr:rowOff>
    </xdr:from>
    <xdr:ext cx="762000" cy="259045"/>
    <xdr:sp macro="" textlink="">
      <xdr:nvSpPr>
        <xdr:cNvPr id="446" name="公債費以外該当値テキスト"/>
        <xdr:cNvSpPr txBox="1"/>
      </xdr:nvSpPr>
      <xdr:spPr>
        <a:xfrm>
          <a:off x="16598900" y="1327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71628</xdr:rowOff>
    </xdr:from>
    <xdr:to>
      <xdr:col>78</xdr:col>
      <xdr:colOff>120650</xdr:colOff>
      <xdr:row>79</xdr:row>
      <xdr:rowOff>1778</xdr:rowOff>
    </xdr:to>
    <xdr:sp macro="" textlink="">
      <xdr:nvSpPr>
        <xdr:cNvPr id="447" name="楕円 446"/>
        <xdr:cNvSpPr/>
      </xdr:nvSpPr>
      <xdr:spPr>
        <a:xfrm>
          <a:off x="15621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11955</xdr:rowOff>
    </xdr:from>
    <xdr:ext cx="736600" cy="259045"/>
    <xdr:sp macro="" textlink="">
      <xdr:nvSpPr>
        <xdr:cNvPr id="448" name="テキスト ボックス 447"/>
        <xdr:cNvSpPr txBox="1"/>
      </xdr:nvSpPr>
      <xdr:spPr>
        <a:xfrm>
          <a:off x="15290800" y="1321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110489</xdr:rowOff>
    </xdr:from>
    <xdr:to>
      <xdr:col>74</xdr:col>
      <xdr:colOff>31750</xdr:colOff>
      <xdr:row>80</xdr:row>
      <xdr:rowOff>40639</xdr:rowOff>
    </xdr:to>
    <xdr:sp macro="" textlink="">
      <xdr:nvSpPr>
        <xdr:cNvPr id="449" name="楕円 448"/>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50816</xdr:rowOff>
    </xdr:from>
    <xdr:ext cx="762000" cy="259045"/>
    <xdr:sp macro="" textlink="">
      <xdr:nvSpPr>
        <xdr:cNvPr id="450" name="テキスト ボックス 449"/>
        <xdr:cNvSpPr txBox="1"/>
      </xdr:nvSpPr>
      <xdr:spPr>
        <a:xfrm>
          <a:off x="14401800" y="13423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137922</xdr:rowOff>
    </xdr:from>
    <xdr:to>
      <xdr:col>69</xdr:col>
      <xdr:colOff>142875</xdr:colOff>
      <xdr:row>80</xdr:row>
      <xdr:rowOff>68072</xdr:rowOff>
    </xdr:to>
    <xdr:sp macro="" textlink="">
      <xdr:nvSpPr>
        <xdr:cNvPr id="451" name="楕円 450"/>
        <xdr:cNvSpPr/>
      </xdr:nvSpPr>
      <xdr:spPr>
        <a:xfrm>
          <a:off x="13843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52849</xdr:rowOff>
    </xdr:from>
    <xdr:ext cx="762000" cy="259045"/>
    <xdr:sp macro="" textlink="">
      <xdr:nvSpPr>
        <xdr:cNvPr id="452" name="テキスト ボックス 451"/>
        <xdr:cNvSpPr txBox="1"/>
      </xdr:nvSpPr>
      <xdr:spPr>
        <a:xfrm>
          <a:off x="13512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3" name="楕円 452"/>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4" name="テキスト ボックス 453"/>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44793</xdr:rowOff>
    </xdr:from>
    <xdr:to>
      <xdr:col>29</xdr:col>
      <xdr:colOff>127000</xdr:colOff>
      <xdr:row>19</xdr:row>
      <xdr:rowOff>150838</xdr:rowOff>
    </xdr:to>
    <xdr:cxnSp macro="">
      <xdr:nvCxnSpPr>
        <xdr:cNvPr id="45" name="直線コネクタ 44"/>
        <xdr:cNvCxnSpPr/>
      </xdr:nvCxnSpPr>
      <xdr:spPr bwMode="auto">
        <a:xfrm flipV="1">
          <a:off x="5651500" y="1978368"/>
          <a:ext cx="0" cy="1477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122915</xdr:rowOff>
    </xdr:from>
    <xdr:ext cx="762000" cy="259045"/>
    <xdr:sp macro="" textlink="">
      <xdr:nvSpPr>
        <xdr:cNvPr id="46" name="人口1人当たり決算額の推移最小値テキスト130"/>
        <xdr:cNvSpPr txBox="1"/>
      </xdr:nvSpPr>
      <xdr:spPr>
        <a:xfrm>
          <a:off x="5740400" y="342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150838</xdr:rowOff>
    </xdr:from>
    <xdr:to>
      <xdr:col>30</xdr:col>
      <xdr:colOff>25400</xdr:colOff>
      <xdr:row>19</xdr:row>
      <xdr:rowOff>150838</xdr:rowOff>
    </xdr:to>
    <xdr:cxnSp macro="">
      <xdr:nvCxnSpPr>
        <xdr:cNvPr id="47" name="直線コネクタ 46"/>
        <xdr:cNvCxnSpPr/>
      </xdr:nvCxnSpPr>
      <xdr:spPr bwMode="auto">
        <a:xfrm>
          <a:off x="5562600" y="34560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131170</xdr:rowOff>
    </xdr:from>
    <xdr:ext cx="762000" cy="259045"/>
    <xdr:sp macro="" textlink="">
      <xdr:nvSpPr>
        <xdr:cNvPr id="48" name="人口1人当たり決算額の推移最大値テキスト130"/>
        <xdr:cNvSpPr txBox="1"/>
      </xdr:nvSpPr>
      <xdr:spPr>
        <a:xfrm>
          <a:off x="5740400" y="172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44793</xdr:rowOff>
    </xdr:from>
    <xdr:to>
      <xdr:col>30</xdr:col>
      <xdr:colOff>25400</xdr:colOff>
      <xdr:row>11</xdr:row>
      <xdr:rowOff>44793</xdr:rowOff>
    </xdr:to>
    <xdr:cxnSp macro="">
      <xdr:nvCxnSpPr>
        <xdr:cNvPr id="49" name="直線コネクタ 48"/>
        <xdr:cNvCxnSpPr/>
      </xdr:nvCxnSpPr>
      <xdr:spPr bwMode="auto">
        <a:xfrm>
          <a:off x="5562600" y="19783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94691</xdr:rowOff>
    </xdr:from>
    <xdr:to>
      <xdr:col>29</xdr:col>
      <xdr:colOff>127000</xdr:colOff>
      <xdr:row>18</xdr:row>
      <xdr:rowOff>100203</xdr:rowOff>
    </xdr:to>
    <xdr:cxnSp macro="">
      <xdr:nvCxnSpPr>
        <xdr:cNvPr id="50" name="直線コネクタ 49"/>
        <xdr:cNvCxnSpPr/>
      </xdr:nvCxnSpPr>
      <xdr:spPr bwMode="auto">
        <a:xfrm flipV="1">
          <a:off x="5003800" y="3228416"/>
          <a:ext cx="647700" cy="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39463</xdr:rowOff>
    </xdr:from>
    <xdr:ext cx="762000" cy="259045"/>
    <xdr:sp macro="" textlink="">
      <xdr:nvSpPr>
        <xdr:cNvPr id="51" name="人口1人当たり決算額の推移平均値テキスト130"/>
        <xdr:cNvSpPr txBox="1"/>
      </xdr:nvSpPr>
      <xdr:spPr>
        <a:xfrm>
          <a:off x="5740400" y="2658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22936</xdr:rowOff>
    </xdr:from>
    <xdr:to>
      <xdr:col>29</xdr:col>
      <xdr:colOff>177800</xdr:colOff>
      <xdr:row>16</xdr:row>
      <xdr:rowOff>124536</xdr:rowOff>
    </xdr:to>
    <xdr:sp macro="" textlink="">
      <xdr:nvSpPr>
        <xdr:cNvPr id="52" name="フローチャート: 判断 51"/>
        <xdr:cNvSpPr/>
      </xdr:nvSpPr>
      <xdr:spPr bwMode="auto">
        <a:xfrm>
          <a:off x="5600700" y="2813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100203</xdr:rowOff>
    </xdr:from>
    <xdr:to>
      <xdr:col>26</xdr:col>
      <xdr:colOff>50800</xdr:colOff>
      <xdr:row>18</xdr:row>
      <xdr:rowOff>143243</xdr:rowOff>
    </xdr:to>
    <xdr:cxnSp macro="">
      <xdr:nvCxnSpPr>
        <xdr:cNvPr id="53" name="直線コネクタ 52"/>
        <xdr:cNvCxnSpPr/>
      </xdr:nvCxnSpPr>
      <xdr:spPr bwMode="auto">
        <a:xfrm flipV="1">
          <a:off x="4305300" y="3233928"/>
          <a:ext cx="698500" cy="43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75717</xdr:rowOff>
    </xdr:from>
    <xdr:to>
      <xdr:col>26</xdr:col>
      <xdr:colOff>101600</xdr:colOff>
      <xdr:row>17</xdr:row>
      <xdr:rowOff>5867</xdr:rowOff>
    </xdr:to>
    <xdr:sp macro="" textlink="">
      <xdr:nvSpPr>
        <xdr:cNvPr id="54" name="フローチャート: 判断 53"/>
        <xdr:cNvSpPr/>
      </xdr:nvSpPr>
      <xdr:spPr bwMode="auto">
        <a:xfrm>
          <a:off x="4953000" y="2866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16044</xdr:rowOff>
    </xdr:from>
    <xdr:ext cx="736600" cy="259045"/>
    <xdr:sp macro="" textlink="">
      <xdr:nvSpPr>
        <xdr:cNvPr id="55" name="テキスト ボックス 54"/>
        <xdr:cNvSpPr txBox="1"/>
      </xdr:nvSpPr>
      <xdr:spPr>
        <a:xfrm>
          <a:off x="4622800" y="263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143243</xdr:rowOff>
    </xdr:from>
    <xdr:to>
      <xdr:col>22</xdr:col>
      <xdr:colOff>114300</xdr:colOff>
      <xdr:row>18</xdr:row>
      <xdr:rowOff>154673</xdr:rowOff>
    </xdr:to>
    <xdr:cxnSp macro="">
      <xdr:nvCxnSpPr>
        <xdr:cNvPr id="56" name="直線コネクタ 55"/>
        <xdr:cNvCxnSpPr/>
      </xdr:nvCxnSpPr>
      <xdr:spPr bwMode="auto">
        <a:xfrm flipV="1">
          <a:off x="3606800" y="3276968"/>
          <a:ext cx="698500" cy="1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66853</xdr:rowOff>
    </xdr:from>
    <xdr:to>
      <xdr:col>22</xdr:col>
      <xdr:colOff>165100</xdr:colOff>
      <xdr:row>18</xdr:row>
      <xdr:rowOff>168453</xdr:rowOff>
    </xdr:to>
    <xdr:sp macro="" textlink="">
      <xdr:nvSpPr>
        <xdr:cNvPr id="57" name="フローチャート: 判断 56"/>
        <xdr:cNvSpPr/>
      </xdr:nvSpPr>
      <xdr:spPr bwMode="auto">
        <a:xfrm>
          <a:off x="4254500" y="3200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7180</xdr:rowOff>
    </xdr:from>
    <xdr:ext cx="762000" cy="259045"/>
    <xdr:sp macro="" textlink="">
      <xdr:nvSpPr>
        <xdr:cNvPr id="58" name="テキスト ボックス 57"/>
        <xdr:cNvSpPr txBox="1"/>
      </xdr:nvSpPr>
      <xdr:spPr>
        <a:xfrm>
          <a:off x="3924300" y="29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153086</xdr:rowOff>
    </xdr:from>
    <xdr:to>
      <xdr:col>18</xdr:col>
      <xdr:colOff>177800</xdr:colOff>
      <xdr:row>18</xdr:row>
      <xdr:rowOff>154673</xdr:rowOff>
    </xdr:to>
    <xdr:cxnSp macro="">
      <xdr:nvCxnSpPr>
        <xdr:cNvPr id="59" name="直線コネクタ 58"/>
        <xdr:cNvCxnSpPr/>
      </xdr:nvCxnSpPr>
      <xdr:spPr bwMode="auto">
        <a:xfrm>
          <a:off x="2908300" y="3286811"/>
          <a:ext cx="698500" cy="1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81280</xdr:rowOff>
    </xdr:from>
    <xdr:to>
      <xdr:col>19</xdr:col>
      <xdr:colOff>38100</xdr:colOff>
      <xdr:row>19</xdr:row>
      <xdr:rowOff>11430</xdr:rowOff>
    </xdr:to>
    <xdr:sp macro="" textlink="">
      <xdr:nvSpPr>
        <xdr:cNvPr id="60" name="フローチャート: 判断 59"/>
        <xdr:cNvSpPr/>
      </xdr:nvSpPr>
      <xdr:spPr bwMode="auto">
        <a:xfrm>
          <a:off x="3556000" y="3215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21607</xdr:rowOff>
    </xdr:from>
    <xdr:ext cx="762000" cy="259045"/>
    <xdr:sp macro="" textlink="">
      <xdr:nvSpPr>
        <xdr:cNvPr id="61" name="テキスト ボックス 60"/>
        <xdr:cNvSpPr txBox="1"/>
      </xdr:nvSpPr>
      <xdr:spPr>
        <a:xfrm>
          <a:off x="3225800" y="298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80696</xdr:rowOff>
    </xdr:from>
    <xdr:to>
      <xdr:col>15</xdr:col>
      <xdr:colOff>101600</xdr:colOff>
      <xdr:row>19</xdr:row>
      <xdr:rowOff>10846</xdr:rowOff>
    </xdr:to>
    <xdr:sp macro="" textlink="">
      <xdr:nvSpPr>
        <xdr:cNvPr id="62" name="フローチャート: 判断 61"/>
        <xdr:cNvSpPr/>
      </xdr:nvSpPr>
      <xdr:spPr bwMode="auto">
        <a:xfrm>
          <a:off x="2857500" y="3214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21023</xdr:rowOff>
    </xdr:from>
    <xdr:ext cx="762000" cy="259045"/>
    <xdr:sp macro="" textlink="">
      <xdr:nvSpPr>
        <xdr:cNvPr id="63" name="テキスト ボックス 62"/>
        <xdr:cNvSpPr txBox="1"/>
      </xdr:nvSpPr>
      <xdr:spPr>
        <a:xfrm>
          <a:off x="2527300" y="298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43891</xdr:rowOff>
    </xdr:from>
    <xdr:to>
      <xdr:col>29</xdr:col>
      <xdr:colOff>177800</xdr:colOff>
      <xdr:row>18</xdr:row>
      <xdr:rowOff>145491</xdr:rowOff>
    </xdr:to>
    <xdr:sp macro="" textlink="">
      <xdr:nvSpPr>
        <xdr:cNvPr id="69" name="楕円 68"/>
        <xdr:cNvSpPr/>
      </xdr:nvSpPr>
      <xdr:spPr bwMode="auto">
        <a:xfrm>
          <a:off x="5600700" y="3177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15968</xdr:rowOff>
    </xdr:from>
    <xdr:ext cx="762000" cy="259045"/>
    <xdr:sp macro="" textlink="">
      <xdr:nvSpPr>
        <xdr:cNvPr id="70" name="人口1人当たり決算額の推移該当値テキスト130"/>
        <xdr:cNvSpPr txBox="1"/>
      </xdr:nvSpPr>
      <xdr:spPr>
        <a:xfrm>
          <a:off x="5740400" y="31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49403</xdr:rowOff>
    </xdr:from>
    <xdr:to>
      <xdr:col>26</xdr:col>
      <xdr:colOff>101600</xdr:colOff>
      <xdr:row>18</xdr:row>
      <xdr:rowOff>151003</xdr:rowOff>
    </xdr:to>
    <xdr:sp macro="" textlink="">
      <xdr:nvSpPr>
        <xdr:cNvPr id="71" name="楕円 70"/>
        <xdr:cNvSpPr/>
      </xdr:nvSpPr>
      <xdr:spPr bwMode="auto">
        <a:xfrm>
          <a:off x="4953000" y="3183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135780</xdr:rowOff>
    </xdr:from>
    <xdr:ext cx="736600" cy="259045"/>
    <xdr:sp macro="" textlink="">
      <xdr:nvSpPr>
        <xdr:cNvPr id="72" name="テキスト ボックス 71"/>
        <xdr:cNvSpPr txBox="1"/>
      </xdr:nvSpPr>
      <xdr:spPr>
        <a:xfrm>
          <a:off x="4622800" y="3269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92443</xdr:rowOff>
    </xdr:from>
    <xdr:to>
      <xdr:col>22</xdr:col>
      <xdr:colOff>165100</xdr:colOff>
      <xdr:row>19</xdr:row>
      <xdr:rowOff>22593</xdr:rowOff>
    </xdr:to>
    <xdr:sp macro="" textlink="">
      <xdr:nvSpPr>
        <xdr:cNvPr id="73" name="楕円 72"/>
        <xdr:cNvSpPr/>
      </xdr:nvSpPr>
      <xdr:spPr bwMode="auto">
        <a:xfrm>
          <a:off x="4254500" y="322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7370</xdr:rowOff>
    </xdr:from>
    <xdr:ext cx="762000" cy="259045"/>
    <xdr:sp macro="" textlink="">
      <xdr:nvSpPr>
        <xdr:cNvPr id="74" name="テキスト ボックス 73"/>
        <xdr:cNvSpPr txBox="1"/>
      </xdr:nvSpPr>
      <xdr:spPr>
        <a:xfrm>
          <a:off x="3924300" y="331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103873</xdr:rowOff>
    </xdr:from>
    <xdr:to>
      <xdr:col>19</xdr:col>
      <xdr:colOff>38100</xdr:colOff>
      <xdr:row>19</xdr:row>
      <xdr:rowOff>34024</xdr:rowOff>
    </xdr:to>
    <xdr:sp macro="" textlink="">
      <xdr:nvSpPr>
        <xdr:cNvPr id="75" name="楕円 74"/>
        <xdr:cNvSpPr/>
      </xdr:nvSpPr>
      <xdr:spPr bwMode="auto">
        <a:xfrm>
          <a:off x="3556000" y="323759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18800</xdr:rowOff>
    </xdr:from>
    <xdr:ext cx="762000" cy="259045"/>
    <xdr:sp macro="" textlink="">
      <xdr:nvSpPr>
        <xdr:cNvPr id="76" name="テキスト ボックス 75"/>
        <xdr:cNvSpPr txBox="1"/>
      </xdr:nvSpPr>
      <xdr:spPr>
        <a:xfrm>
          <a:off x="3225800" y="332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102286</xdr:rowOff>
    </xdr:from>
    <xdr:to>
      <xdr:col>15</xdr:col>
      <xdr:colOff>101600</xdr:colOff>
      <xdr:row>19</xdr:row>
      <xdr:rowOff>32436</xdr:rowOff>
    </xdr:to>
    <xdr:sp macro="" textlink="">
      <xdr:nvSpPr>
        <xdr:cNvPr id="77" name="楕円 76"/>
        <xdr:cNvSpPr/>
      </xdr:nvSpPr>
      <xdr:spPr bwMode="auto">
        <a:xfrm>
          <a:off x="2857500" y="3236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17213</xdr:rowOff>
    </xdr:from>
    <xdr:ext cx="762000" cy="259045"/>
    <xdr:sp macro="" textlink="">
      <xdr:nvSpPr>
        <xdr:cNvPr id="78" name="テキスト ボックス 77"/>
        <xdr:cNvSpPr txBox="1"/>
      </xdr:nvSpPr>
      <xdr:spPr>
        <a:xfrm>
          <a:off x="2527300" y="332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126783</xdr:rowOff>
    </xdr:from>
    <xdr:to>
      <xdr:col>29</xdr:col>
      <xdr:colOff>127000</xdr:colOff>
      <xdr:row>38</xdr:row>
      <xdr:rowOff>139561</xdr:rowOff>
    </xdr:to>
    <xdr:cxnSp macro="">
      <xdr:nvCxnSpPr>
        <xdr:cNvPr id="107" name="直線コネクタ 106"/>
        <xdr:cNvCxnSpPr/>
      </xdr:nvCxnSpPr>
      <xdr:spPr bwMode="auto">
        <a:xfrm flipV="1">
          <a:off x="5651500" y="6051333"/>
          <a:ext cx="0" cy="15558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111638</xdr:rowOff>
    </xdr:from>
    <xdr:ext cx="762000" cy="259045"/>
    <xdr:sp macro="" textlink="">
      <xdr:nvSpPr>
        <xdr:cNvPr id="108" name="人口1人当たり決算額の推移最小値テキスト445"/>
        <xdr:cNvSpPr txBox="1"/>
      </xdr:nvSpPr>
      <xdr:spPr>
        <a:xfrm>
          <a:off x="5740400" y="757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139561</xdr:rowOff>
    </xdr:from>
    <xdr:to>
      <xdr:col>30</xdr:col>
      <xdr:colOff>25400</xdr:colOff>
      <xdr:row>38</xdr:row>
      <xdr:rowOff>139561</xdr:rowOff>
    </xdr:to>
    <xdr:cxnSp macro="">
      <xdr:nvCxnSpPr>
        <xdr:cNvPr id="109" name="直線コネクタ 108"/>
        <xdr:cNvCxnSpPr/>
      </xdr:nvCxnSpPr>
      <xdr:spPr bwMode="auto">
        <a:xfrm>
          <a:off x="5562600" y="7607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41710</xdr:rowOff>
    </xdr:from>
    <xdr:ext cx="762000" cy="259045"/>
    <xdr:sp macro="" textlink="">
      <xdr:nvSpPr>
        <xdr:cNvPr id="110" name="人口1人当たり決算額の推移最大値テキスト445"/>
        <xdr:cNvSpPr txBox="1"/>
      </xdr:nvSpPr>
      <xdr:spPr>
        <a:xfrm>
          <a:off x="5740400" y="579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126783</xdr:rowOff>
    </xdr:from>
    <xdr:to>
      <xdr:col>30</xdr:col>
      <xdr:colOff>25400</xdr:colOff>
      <xdr:row>33</xdr:row>
      <xdr:rowOff>126783</xdr:rowOff>
    </xdr:to>
    <xdr:cxnSp macro="">
      <xdr:nvCxnSpPr>
        <xdr:cNvPr id="111" name="直線コネクタ 110"/>
        <xdr:cNvCxnSpPr/>
      </xdr:nvCxnSpPr>
      <xdr:spPr bwMode="auto">
        <a:xfrm>
          <a:off x="5562600" y="60513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34832</xdr:rowOff>
    </xdr:from>
    <xdr:to>
      <xdr:col>29</xdr:col>
      <xdr:colOff>127000</xdr:colOff>
      <xdr:row>38</xdr:row>
      <xdr:rowOff>36223</xdr:rowOff>
    </xdr:to>
    <xdr:cxnSp macro="">
      <xdr:nvCxnSpPr>
        <xdr:cNvPr id="112" name="直線コネクタ 111"/>
        <xdr:cNvCxnSpPr/>
      </xdr:nvCxnSpPr>
      <xdr:spPr bwMode="auto">
        <a:xfrm flipV="1">
          <a:off x="5003800" y="7502432"/>
          <a:ext cx="647700" cy="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124000</xdr:rowOff>
    </xdr:from>
    <xdr:ext cx="762000" cy="259045"/>
    <xdr:sp macro="" textlink="">
      <xdr:nvSpPr>
        <xdr:cNvPr id="113" name="人口1人当たり決算額の推移平均値テキスト445"/>
        <xdr:cNvSpPr txBox="1"/>
      </xdr:nvSpPr>
      <xdr:spPr>
        <a:xfrm>
          <a:off x="5740400" y="724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278923</xdr:rowOff>
    </xdr:from>
    <xdr:to>
      <xdr:col>29</xdr:col>
      <xdr:colOff>177800</xdr:colOff>
      <xdr:row>38</xdr:row>
      <xdr:rowOff>37623</xdr:rowOff>
    </xdr:to>
    <xdr:sp macro="" textlink="">
      <xdr:nvSpPr>
        <xdr:cNvPr id="114" name="フローチャート: 判断 113"/>
        <xdr:cNvSpPr/>
      </xdr:nvSpPr>
      <xdr:spPr bwMode="auto">
        <a:xfrm>
          <a:off x="56007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24210</xdr:rowOff>
    </xdr:from>
    <xdr:to>
      <xdr:col>26</xdr:col>
      <xdr:colOff>50800</xdr:colOff>
      <xdr:row>38</xdr:row>
      <xdr:rowOff>36223</xdr:rowOff>
    </xdr:to>
    <xdr:cxnSp macro="">
      <xdr:nvCxnSpPr>
        <xdr:cNvPr id="115" name="直線コネクタ 114"/>
        <xdr:cNvCxnSpPr/>
      </xdr:nvCxnSpPr>
      <xdr:spPr bwMode="auto">
        <a:xfrm>
          <a:off x="4305300" y="7491810"/>
          <a:ext cx="698500" cy="12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285533</xdr:rowOff>
    </xdr:from>
    <xdr:to>
      <xdr:col>26</xdr:col>
      <xdr:colOff>101600</xdr:colOff>
      <xdr:row>38</xdr:row>
      <xdr:rowOff>44233</xdr:rowOff>
    </xdr:to>
    <xdr:sp macro="" textlink="">
      <xdr:nvSpPr>
        <xdr:cNvPr id="116" name="フローチャート: 判断 115"/>
        <xdr:cNvSpPr/>
      </xdr:nvSpPr>
      <xdr:spPr bwMode="auto">
        <a:xfrm>
          <a:off x="49530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54410</xdr:rowOff>
    </xdr:from>
    <xdr:ext cx="736600" cy="259045"/>
    <xdr:sp macro="" textlink="">
      <xdr:nvSpPr>
        <xdr:cNvPr id="117" name="テキスト ボックス 116"/>
        <xdr:cNvSpPr txBox="1"/>
      </xdr:nvSpPr>
      <xdr:spPr>
        <a:xfrm>
          <a:off x="4622800" y="7179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24210</xdr:rowOff>
    </xdr:from>
    <xdr:to>
      <xdr:col>22</xdr:col>
      <xdr:colOff>114300</xdr:colOff>
      <xdr:row>38</xdr:row>
      <xdr:rowOff>26439</xdr:rowOff>
    </xdr:to>
    <xdr:cxnSp macro="">
      <xdr:nvCxnSpPr>
        <xdr:cNvPr id="118" name="直線コネクタ 117"/>
        <xdr:cNvCxnSpPr/>
      </xdr:nvCxnSpPr>
      <xdr:spPr bwMode="auto">
        <a:xfrm flipV="1">
          <a:off x="3606800" y="7491810"/>
          <a:ext cx="698500" cy="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313674</xdr:rowOff>
    </xdr:from>
    <xdr:to>
      <xdr:col>22</xdr:col>
      <xdr:colOff>165100</xdr:colOff>
      <xdr:row>38</xdr:row>
      <xdr:rowOff>72374</xdr:rowOff>
    </xdr:to>
    <xdr:sp macro="" textlink="">
      <xdr:nvSpPr>
        <xdr:cNvPr id="119" name="フローチャート: 判断 118"/>
        <xdr:cNvSpPr/>
      </xdr:nvSpPr>
      <xdr:spPr bwMode="auto">
        <a:xfrm>
          <a:off x="42545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82551</xdr:rowOff>
    </xdr:from>
    <xdr:ext cx="762000" cy="259045"/>
    <xdr:sp macro="" textlink="">
      <xdr:nvSpPr>
        <xdr:cNvPr id="120" name="テキスト ボックス 119"/>
        <xdr:cNvSpPr txBox="1"/>
      </xdr:nvSpPr>
      <xdr:spPr>
        <a:xfrm>
          <a:off x="3924300" y="72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26439</xdr:rowOff>
    </xdr:from>
    <xdr:to>
      <xdr:col>18</xdr:col>
      <xdr:colOff>177800</xdr:colOff>
      <xdr:row>38</xdr:row>
      <xdr:rowOff>31338</xdr:rowOff>
    </xdr:to>
    <xdr:cxnSp macro="">
      <xdr:nvCxnSpPr>
        <xdr:cNvPr id="121" name="直線コネクタ 120"/>
        <xdr:cNvCxnSpPr/>
      </xdr:nvCxnSpPr>
      <xdr:spPr bwMode="auto">
        <a:xfrm flipV="1">
          <a:off x="2908300" y="7494039"/>
          <a:ext cx="6985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315335</xdr:rowOff>
    </xdr:from>
    <xdr:to>
      <xdr:col>19</xdr:col>
      <xdr:colOff>38100</xdr:colOff>
      <xdr:row>38</xdr:row>
      <xdr:rowOff>74035</xdr:rowOff>
    </xdr:to>
    <xdr:sp macro="" textlink="">
      <xdr:nvSpPr>
        <xdr:cNvPr id="122" name="フローチャート: 判断 121"/>
        <xdr:cNvSpPr/>
      </xdr:nvSpPr>
      <xdr:spPr bwMode="auto">
        <a:xfrm>
          <a:off x="35560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84212</xdr:rowOff>
    </xdr:from>
    <xdr:ext cx="762000" cy="259045"/>
    <xdr:sp macro="" textlink="">
      <xdr:nvSpPr>
        <xdr:cNvPr id="123" name="テキスト ボックス 122"/>
        <xdr:cNvSpPr txBox="1"/>
      </xdr:nvSpPr>
      <xdr:spPr>
        <a:xfrm>
          <a:off x="3225800" y="72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311334</xdr:rowOff>
    </xdr:from>
    <xdr:to>
      <xdr:col>15</xdr:col>
      <xdr:colOff>101600</xdr:colOff>
      <xdr:row>38</xdr:row>
      <xdr:rowOff>70034</xdr:rowOff>
    </xdr:to>
    <xdr:sp macro="" textlink="">
      <xdr:nvSpPr>
        <xdr:cNvPr id="124" name="フローチャート: 判断 123"/>
        <xdr:cNvSpPr/>
      </xdr:nvSpPr>
      <xdr:spPr bwMode="auto">
        <a:xfrm>
          <a:off x="28575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80211</xdr:rowOff>
    </xdr:from>
    <xdr:ext cx="762000" cy="259045"/>
    <xdr:sp macro="" textlink="">
      <xdr:nvSpPr>
        <xdr:cNvPr id="125" name="テキスト ボックス 124"/>
        <xdr:cNvSpPr txBox="1"/>
      </xdr:nvSpPr>
      <xdr:spPr>
        <a:xfrm>
          <a:off x="2527300" y="720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326932</xdr:rowOff>
    </xdr:from>
    <xdr:to>
      <xdr:col>29</xdr:col>
      <xdr:colOff>177800</xdr:colOff>
      <xdr:row>38</xdr:row>
      <xdr:rowOff>85632</xdr:rowOff>
    </xdr:to>
    <xdr:sp macro="" textlink="">
      <xdr:nvSpPr>
        <xdr:cNvPr id="131" name="楕円 130"/>
        <xdr:cNvSpPr/>
      </xdr:nvSpPr>
      <xdr:spPr bwMode="auto">
        <a:xfrm>
          <a:off x="5600700" y="745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238299</xdr:rowOff>
    </xdr:from>
    <xdr:ext cx="762000" cy="259045"/>
    <xdr:sp macro="" textlink="">
      <xdr:nvSpPr>
        <xdr:cNvPr id="132" name="人口1人当たり決算額の推移該当値テキスト445"/>
        <xdr:cNvSpPr txBox="1"/>
      </xdr:nvSpPr>
      <xdr:spPr>
        <a:xfrm>
          <a:off x="5740400" y="736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328323</xdr:rowOff>
    </xdr:from>
    <xdr:to>
      <xdr:col>26</xdr:col>
      <xdr:colOff>101600</xdr:colOff>
      <xdr:row>38</xdr:row>
      <xdr:rowOff>87023</xdr:rowOff>
    </xdr:to>
    <xdr:sp macro="" textlink="">
      <xdr:nvSpPr>
        <xdr:cNvPr id="133" name="楕円 132"/>
        <xdr:cNvSpPr/>
      </xdr:nvSpPr>
      <xdr:spPr bwMode="auto">
        <a:xfrm>
          <a:off x="4953000" y="745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71800</xdr:rowOff>
    </xdr:from>
    <xdr:ext cx="736600" cy="259045"/>
    <xdr:sp macro="" textlink="">
      <xdr:nvSpPr>
        <xdr:cNvPr id="134" name="テキスト ボックス 133"/>
        <xdr:cNvSpPr txBox="1"/>
      </xdr:nvSpPr>
      <xdr:spPr>
        <a:xfrm>
          <a:off x="4622800" y="753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316310</xdr:rowOff>
    </xdr:from>
    <xdr:to>
      <xdr:col>22</xdr:col>
      <xdr:colOff>165100</xdr:colOff>
      <xdr:row>38</xdr:row>
      <xdr:rowOff>75010</xdr:rowOff>
    </xdr:to>
    <xdr:sp macro="" textlink="">
      <xdr:nvSpPr>
        <xdr:cNvPr id="135" name="楕円 134"/>
        <xdr:cNvSpPr/>
      </xdr:nvSpPr>
      <xdr:spPr bwMode="auto">
        <a:xfrm>
          <a:off x="4254500" y="744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59787</xdr:rowOff>
    </xdr:from>
    <xdr:ext cx="762000" cy="259045"/>
    <xdr:sp macro="" textlink="">
      <xdr:nvSpPr>
        <xdr:cNvPr id="136" name="テキスト ボックス 135"/>
        <xdr:cNvSpPr txBox="1"/>
      </xdr:nvSpPr>
      <xdr:spPr>
        <a:xfrm>
          <a:off x="3924300" y="752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318539</xdr:rowOff>
    </xdr:from>
    <xdr:to>
      <xdr:col>19</xdr:col>
      <xdr:colOff>38100</xdr:colOff>
      <xdr:row>38</xdr:row>
      <xdr:rowOff>77239</xdr:rowOff>
    </xdr:to>
    <xdr:sp macro="" textlink="">
      <xdr:nvSpPr>
        <xdr:cNvPr id="137" name="楕円 136"/>
        <xdr:cNvSpPr/>
      </xdr:nvSpPr>
      <xdr:spPr bwMode="auto">
        <a:xfrm>
          <a:off x="3556000" y="744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62016</xdr:rowOff>
    </xdr:from>
    <xdr:ext cx="762000" cy="259045"/>
    <xdr:sp macro="" textlink="">
      <xdr:nvSpPr>
        <xdr:cNvPr id="138" name="テキスト ボックス 137"/>
        <xdr:cNvSpPr txBox="1"/>
      </xdr:nvSpPr>
      <xdr:spPr>
        <a:xfrm>
          <a:off x="3225800" y="752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323438</xdr:rowOff>
    </xdr:from>
    <xdr:to>
      <xdr:col>15</xdr:col>
      <xdr:colOff>101600</xdr:colOff>
      <xdr:row>38</xdr:row>
      <xdr:rowOff>82138</xdr:rowOff>
    </xdr:to>
    <xdr:sp macro="" textlink="">
      <xdr:nvSpPr>
        <xdr:cNvPr id="139" name="楕円 138"/>
        <xdr:cNvSpPr/>
      </xdr:nvSpPr>
      <xdr:spPr bwMode="auto">
        <a:xfrm>
          <a:off x="2857500" y="7448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66915</xdr:rowOff>
    </xdr:from>
    <xdr:ext cx="762000" cy="259045"/>
    <xdr:sp macro="" textlink="">
      <xdr:nvSpPr>
        <xdr:cNvPr id="140" name="テキスト ボックス 139"/>
        <xdr:cNvSpPr txBox="1"/>
      </xdr:nvSpPr>
      <xdr:spPr>
        <a:xfrm>
          <a:off x="2527300" y="75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49,445
47,918
144.74
28,643,779
27,423,414
1,064,120
13,907,403
28,621,878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6769</xdr:rowOff>
    </xdr:from>
    <xdr:to>
      <xdr:col>24</xdr:col>
      <xdr:colOff>62865</xdr:colOff>
      <xdr:row>39</xdr:row>
      <xdr:rowOff>54089</xdr:rowOff>
    </xdr:to>
    <xdr:cxnSp macro="">
      <xdr:nvCxnSpPr>
        <xdr:cNvPr id="56" name="直線コネクタ 55"/>
        <xdr:cNvCxnSpPr/>
      </xdr:nvCxnSpPr>
      <xdr:spPr>
        <a:xfrm flipV="1">
          <a:off x="4633595" y="5150269"/>
          <a:ext cx="1270" cy="1590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57916</xdr:rowOff>
    </xdr:from>
    <xdr:ext cx="534377" cy="259045"/>
    <xdr:sp macro="" textlink="">
      <xdr:nvSpPr>
        <xdr:cNvPr id="57" name="人件費最小値テキスト"/>
        <xdr:cNvSpPr txBox="1"/>
      </xdr:nvSpPr>
      <xdr:spPr>
        <a:xfrm>
          <a:off x="4686300" y="674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54089</xdr:rowOff>
    </xdr:from>
    <xdr:to>
      <xdr:col>24</xdr:col>
      <xdr:colOff>152400</xdr:colOff>
      <xdr:row>39</xdr:row>
      <xdr:rowOff>54089</xdr:rowOff>
    </xdr:to>
    <xdr:cxnSp macro="">
      <xdr:nvCxnSpPr>
        <xdr:cNvPr id="58" name="直線コネクタ 57"/>
        <xdr:cNvCxnSpPr/>
      </xdr:nvCxnSpPr>
      <xdr:spPr>
        <a:xfrm>
          <a:off x="4546600" y="67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124896</xdr:rowOff>
    </xdr:from>
    <xdr:ext cx="599010" cy="259045"/>
    <xdr:sp macro="" textlink="">
      <xdr:nvSpPr>
        <xdr:cNvPr id="59" name="人件費最大値テキスト"/>
        <xdr:cNvSpPr txBox="1"/>
      </xdr:nvSpPr>
      <xdr:spPr>
        <a:xfrm>
          <a:off x="4686300" y="492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6769</xdr:rowOff>
    </xdr:from>
    <xdr:to>
      <xdr:col>24</xdr:col>
      <xdr:colOff>152400</xdr:colOff>
      <xdr:row>30</xdr:row>
      <xdr:rowOff>6769</xdr:rowOff>
    </xdr:to>
    <xdr:cxnSp macro="">
      <xdr:nvCxnSpPr>
        <xdr:cNvPr id="60" name="直線コネクタ 59"/>
        <xdr:cNvCxnSpPr/>
      </xdr:nvCxnSpPr>
      <xdr:spPr>
        <a:xfrm>
          <a:off x="4546600" y="51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111099</xdr:rowOff>
    </xdr:from>
    <xdr:to>
      <xdr:col>24</xdr:col>
      <xdr:colOff>63500</xdr:colOff>
      <xdr:row>37</xdr:row>
      <xdr:rowOff>119063</xdr:rowOff>
    </xdr:to>
    <xdr:cxnSp macro="">
      <xdr:nvCxnSpPr>
        <xdr:cNvPr id="61" name="直線コネクタ 60"/>
        <xdr:cNvCxnSpPr/>
      </xdr:nvCxnSpPr>
      <xdr:spPr>
        <a:xfrm flipV="1">
          <a:off x="3797300" y="6454749"/>
          <a:ext cx="8382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135590</xdr:rowOff>
    </xdr:from>
    <xdr:ext cx="599010" cy="259045"/>
    <xdr:sp macro="" textlink="">
      <xdr:nvSpPr>
        <xdr:cNvPr id="62" name="人件費平均値テキスト"/>
        <xdr:cNvSpPr txBox="1"/>
      </xdr:nvSpPr>
      <xdr:spPr>
        <a:xfrm>
          <a:off x="4686300" y="596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112713</xdr:rowOff>
    </xdr:from>
    <xdr:to>
      <xdr:col>24</xdr:col>
      <xdr:colOff>114300</xdr:colOff>
      <xdr:row>36</xdr:row>
      <xdr:rowOff>42863</xdr:rowOff>
    </xdr:to>
    <xdr:sp macro="" textlink="">
      <xdr:nvSpPr>
        <xdr:cNvPr id="63" name="フローチャート: 判断 62"/>
        <xdr:cNvSpPr/>
      </xdr:nvSpPr>
      <xdr:spPr>
        <a:xfrm>
          <a:off x="45847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119063</xdr:rowOff>
    </xdr:from>
    <xdr:to>
      <xdr:col>19</xdr:col>
      <xdr:colOff>177800</xdr:colOff>
      <xdr:row>38</xdr:row>
      <xdr:rowOff>46165</xdr:rowOff>
    </xdr:to>
    <xdr:cxnSp macro="">
      <xdr:nvCxnSpPr>
        <xdr:cNvPr id="64" name="直線コネクタ 63"/>
        <xdr:cNvCxnSpPr/>
      </xdr:nvCxnSpPr>
      <xdr:spPr>
        <a:xfrm flipV="1">
          <a:off x="2908300" y="6462713"/>
          <a:ext cx="889000" cy="9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169202</xdr:rowOff>
    </xdr:from>
    <xdr:to>
      <xdr:col>20</xdr:col>
      <xdr:colOff>38100</xdr:colOff>
      <xdr:row>36</xdr:row>
      <xdr:rowOff>99352</xdr:rowOff>
    </xdr:to>
    <xdr:sp macro="" textlink="">
      <xdr:nvSpPr>
        <xdr:cNvPr id="65" name="フローチャート: 判断 64"/>
        <xdr:cNvSpPr/>
      </xdr:nvSpPr>
      <xdr:spPr>
        <a:xfrm>
          <a:off x="3746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115879</xdr:rowOff>
    </xdr:from>
    <xdr:ext cx="599010" cy="259045"/>
    <xdr:sp macro="" textlink="">
      <xdr:nvSpPr>
        <xdr:cNvPr id="66" name="テキスト ボックス 65"/>
        <xdr:cNvSpPr txBox="1"/>
      </xdr:nvSpPr>
      <xdr:spPr>
        <a:xfrm>
          <a:off x="3497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46165</xdr:rowOff>
    </xdr:from>
    <xdr:to>
      <xdr:col>15</xdr:col>
      <xdr:colOff>50800</xdr:colOff>
      <xdr:row>38</xdr:row>
      <xdr:rowOff>70066</xdr:rowOff>
    </xdr:to>
    <xdr:cxnSp macro="">
      <xdr:nvCxnSpPr>
        <xdr:cNvPr id="67" name="直線コネクタ 66"/>
        <xdr:cNvCxnSpPr/>
      </xdr:nvCxnSpPr>
      <xdr:spPr>
        <a:xfrm flipV="1">
          <a:off x="2019300" y="6561265"/>
          <a:ext cx="889000" cy="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169964</xdr:rowOff>
    </xdr:from>
    <xdr:to>
      <xdr:col>15</xdr:col>
      <xdr:colOff>101600</xdr:colOff>
      <xdr:row>38</xdr:row>
      <xdr:rowOff>100114</xdr:rowOff>
    </xdr:to>
    <xdr:sp macro="" textlink="">
      <xdr:nvSpPr>
        <xdr:cNvPr id="68" name="フローチャート: 判断 67"/>
        <xdr:cNvSpPr/>
      </xdr:nvSpPr>
      <xdr:spPr>
        <a:xfrm>
          <a:off x="2857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91241</xdr:rowOff>
    </xdr:from>
    <xdr:ext cx="534377" cy="259045"/>
    <xdr:sp macro="" textlink="">
      <xdr:nvSpPr>
        <xdr:cNvPr id="69" name="テキスト ボックス 68"/>
        <xdr:cNvSpPr txBox="1"/>
      </xdr:nvSpPr>
      <xdr:spPr>
        <a:xfrm>
          <a:off x="2641111" y="66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58280</xdr:rowOff>
    </xdr:from>
    <xdr:to>
      <xdr:col>10</xdr:col>
      <xdr:colOff>114300</xdr:colOff>
      <xdr:row>38</xdr:row>
      <xdr:rowOff>70066</xdr:rowOff>
    </xdr:to>
    <xdr:cxnSp macro="">
      <xdr:nvCxnSpPr>
        <xdr:cNvPr id="70" name="直線コネクタ 69"/>
        <xdr:cNvCxnSpPr/>
      </xdr:nvCxnSpPr>
      <xdr:spPr>
        <a:xfrm>
          <a:off x="1130300" y="6573380"/>
          <a:ext cx="889000" cy="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1880</xdr:rowOff>
    </xdr:from>
    <xdr:to>
      <xdr:col>10</xdr:col>
      <xdr:colOff>165100</xdr:colOff>
      <xdr:row>38</xdr:row>
      <xdr:rowOff>103480</xdr:rowOff>
    </xdr:to>
    <xdr:sp macro="" textlink="">
      <xdr:nvSpPr>
        <xdr:cNvPr id="71" name="フローチャート: 判断 70"/>
        <xdr:cNvSpPr/>
      </xdr:nvSpPr>
      <xdr:spPr>
        <a:xfrm>
          <a:off x="1968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120007</xdr:rowOff>
    </xdr:from>
    <xdr:ext cx="534377" cy="259045"/>
    <xdr:sp macro="" textlink="">
      <xdr:nvSpPr>
        <xdr:cNvPr id="72" name="テキスト ボックス 71"/>
        <xdr:cNvSpPr txBox="1"/>
      </xdr:nvSpPr>
      <xdr:spPr>
        <a:xfrm>
          <a:off x="1752111" y="62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xdr:rowOff>
    </xdr:from>
    <xdr:to>
      <xdr:col>6</xdr:col>
      <xdr:colOff>38100</xdr:colOff>
      <xdr:row>38</xdr:row>
      <xdr:rowOff>103784</xdr:rowOff>
    </xdr:to>
    <xdr:sp macro="" textlink="">
      <xdr:nvSpPr>
        <xdr:cNvPr id="73" name="フローチャート: 判断 72"/>
        <xdr:cNvSpPr/>
      </xdr:nvSpPr>
      <xdr:spPr>
        <a:xfrm>
          <a:off x="1079500" y="65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120311</xdr:rowOff>
    </xdr:from>
    <xdr:ext cx="534377" cy="259045"/>
    <xdr:sp macro="" textlink="">
      <xdr:nvSpPr>
        <xdr:cNvPr id="74" name="テキスト ボックス 73"/>
        <xdr:cNvSpPr txBox="1"/>
      </xdr:nvSpPr>
      <xdr:spPr>
        <a:xfrm>
          <a:off x="863111" y="629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60299</xdr:rowOff>
    </xdr:from>
    <xdr:to>
      <xdr:col>24</xdr:col>
      <xdr:colOff>114300</xdr:colOff>
      <xdr:row>37</xdr:row>
      <xdr:rowOff>161899</xdr:rowOff>
    </xdr:to>
    <xdr:sp macro="" textlink="">
      <xdr:nvSpPr>
        <xdr:cNvPr id="80" name="楕円 79"/>
        <xdr:cNvSpPr/>
      </xdr:nvSpPr>
      <xdr:spPr>
        <a:xfrm>
          <a:off x="4584700" y="64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38726</xdr:rowOff>
    </xdr:from>
    <xdr:ext cx="534377" cy="259045"/>
    <xdr:sp macro="" textlink="">
      <xdr:nvSpPr>
        <xdr:cNvPr id="81" name="人件費該当値テキスト"/>
        <xdr:cNvSpPr txBox="1"/>
      </xdr:nvSpPr>
      <xdr:spPr>
        <a:xfrm>
          <a:off x="4686300" y="638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68263</xdr:rowOff>
    </xdr:from>
    <xdr:to>
      <xdr:col>20</xdr:col>
      <xdr:colOff>38100</xdr:colOff>
      <xdr:row>37</xdr:row>
      <xdr:rowOff>169863</xdr:rowOff>
    </xdr:to>
    <xdr:sp macro="" textlink="">
      <xdr:nvSpPr>
        <xdr:cNvPr id="82" name="楕円 81"/>
        <xdr:cNvSpPr/>
      </xdr:nvSpPr>
      <xdr:spPr>
        <a:xfrm>
          <a:off x="3746500" y="64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160990</xdr:rowOff>
    </xdr:from>
    <xdr:ext cx="534377" cy="259045"/>
    <xdr:sp macro="" textlink="">
      <xdr:nvSpPr>
        <xdr:cNvPr id="83" name="テキスト ボックス 82"/>
        <xdr:cNvSpPr txBox="1"/>
      </xdr:nvSpPr>
      <xdr:spPr>
        <a:xfrm>
          <a:off x="3530111" y="65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166815</xdr:rowOff>
    </xdr:from>
    <xdr:to>
      <xdr:col>15</xdr:col>
      <xdr:colOff>101600</xdr:colOff>
      <xdr:row>38</xdr:row>
      <xdr:rowOff>96965</xdr:rowOff>
    </xdr:to>
    <xdr:sp macro="" textlink="">
      <xdr:nvSpPr>
        <xdr:cNvPr id="84" name="楕円 83"/>
        <xdr:cNvSpPr/>
      </xdr:nvSpPr>
      <xdr:spPr>
        <a:xfrm>
          <a:off x="2857500" y="65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113492</xdr:rowOff>
    </xdr:from>
    <xdr:ext cx="534377" cy="259045"/>
    <xdr:sp macro="" textlink="">
      <xdr:nvSpPr>
        <xdr:cNvPr id="85" name="テキスト ボックス 84"/>
        <xdr:cNvSpPr txBox="1"/>
      </xdr:nvSpPr>
      <xdr:spPr>
        <a:xfrm>
          <a:off x="2641111" y="628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19266</xdr:rowOff>
    </xdr:from>
    <xdr:to>
      <xdr:col>10</xdr:col>
      <xdr:colOff>165100</xdr:colOff>
      <xdr:row>38</xdr:row>
      <xdr:rowOff>120866</xdr:rowOff>
    </xdr:to>
    <xdr:sp macro="" textlink="">
      <xdr:nvSpPr>
        <xdr:cNvPr id="86" name="楕円 85"/>
        <xdr:cNvSpPr/>
      </xdr:nvSpPr>
      <xdr:spPr>
        <a:xfrm>
          <a:off x="1968500" y="65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111993</xdr:rowOff>
    </xdr:from>
    <xdr:ext cx="534377" cy="259045"/>
    <xdr:sp macro="" textlink="">
      <xdr:nvSpPr>
        <xdr:cNvPr id="87" name="テキスト ボックス 86"/>
        <xdr:cNvSpPr txBox="1"/>
      </xdr:nvSpPr>
      <xdr:spPr>
        <a:xfrm>
          <a:off x="1752111" y="66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7480</xdr:rowOff>
    </xdr:from>
    <xdr:to>
      <xdr:col>6</xdr:col>
      <xdr:colOff>38100</xdr:colOff>
      <xdr:row>38</xdr:row>
      <xdr:rowOff>109080</xdr:rowOff>
    </xdr:to>
    <xdr:sp macro="" textlink="">
      <xdr:nvSpPr>
        <xdr:cNvPr id="88" name="楕円 87"/>
        <xdr:cNvSpPr/>
      </xdr:nvSpPr>
      <xdr:spPr>
        <a:xfrm>
          <a:off x="1079500" y="65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100207</xdr:rowOff>
    </xdr:from>
    <xdr:ext cx="534377" cy="259045"/>
    <xdr:sp macro="" textlink="">
      <xdr:nvSpPr>
        <xdr:cNvPr id="89" name="テキスト ボックス 88"/>
        <xdr:cNvSpPr txBox="1"/>
      </xdr:nvSpPr>
      <xdr:spPr>
        <a:xfrm>
          <a:off x="863111" y="66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5727</xdr:rowOff>
    </xdr:from>
    <xdr:to>
      <xdr:col>24</xdr:col>
      <xdr:colOff>62865</xdr:colOff>
      <xdr:row>58</xdr:row>
      <xdr:rowOff>19715</xdr:rowOff>
    </xdr:to>
    <xdr:cxnSp macro="">
      <xdr:nvCxnSpPr>
        <xdr:cNvPr id="111" name="直線コネクタ 110"/>
        <xdr:cNvCxnSpPr/>
      </xdr:nvCxnSpPr>
      <xdr:spPr>
        <a:xfrm flipV="1">
          <a:off x="4633595" y="8749677"/>
          <a:ext cx="1270" cy="121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23542</xdr:rowOff>
    </xdr:from>
    <xdr:ext cx="534377" cy="259045"/>
    <xdr:sp macro="" textlink="">
      <xdr:nvSpPr>
        <xdr:cNvPr id="112" name="物件費最小値テキスト"/>
        <xdr:cNvSpPr txBox="1"/>
      </xdr:nvSpPr>
      <xdr:spPr>
        <a:xfrm>
          <a:off x="4686300" y="996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19715</xdr:rowOff>
    </xdr:from>
    <xdr:to>
      <xdr:col>24</xdr:col>
      <xdr:colOff>152400</xdr:colOff>
      <xdr:row>58</xdr:row>
      <xdr:rowOff>19715</xdr:rowOff>
    </xdr:to>
    <xdr:cxnSp macro="">
      <xdr:nvCxnSpPr>
        <xdr:cNvPr id="113" name="直線コネクタ 112"/>
        <xdr:cNvCxnSpPr/>
      </xdr:nvCxnSpPr>
      <xdr:spPr>
        <a:xfrm>
          <a:off x="4546600" y="996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123854</xdr:rowOff>
    </xdr:from>
    <xdr:ext cx="599010" cy="259045"/>
    <xdr:sp macro="" textlink="">
      <xdr:nvSpPr>
        <xdr:cNvPr id="114" name="物件費最大値テキスト"/>
        <xdr:cNvSpPr txBox="1"/>
      </xdr:nvSpPr>
      <xdr:spPr>
        <a:xfrm>
          <a:off x="4686300" y="85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5727</xdr:rowOff>
    </xdr:from>
    <xdr:to>
      <xdr:col>24</xdr:col>
      <xdr:colOff>152400</xdr:colOff>
      <xdr:row>51</xdr:row>
      <xdr:rowOff>5727</xdr:rowOff>
    </xdr:to>
    <xdr:cxnSp macro="">
      <xdr:nvCxnSpPr>
        <xdr:cNvPr id="115" name="直線コネクタ 114"/>
        <xdr:cNvCxnSpPr/>
      </xdr:nvCxnSpPr>
      <xdr:spPr>
        <a:xfrm>
          <a:off x="4546600" y="8749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155055</xdr:rowOff>
    </xdr:from>
    <xdr:to>
      <xdr:col>24</xdr:col>
      <xdr:colOff>63500</xdr:colOff>
      <xdr:row>57</xdr:row>
      <xdr:rowOff>169194</xdr:rowOff>
    </xdr:to>
    <xdr:cxnSp macro="">
      <xdr:nvCxnSpPr>
        <xdr:cNvPr id="116" name="直線コネクタ 115"/>
        <xdr:cNvCxnSpPr/>
      </xdr:nvCxnSpPr>
      <xdr:spPr>
        <a:xfrm flipV="1">
          <a:off x="3797300" y="9927705"/>
          <a:ext cx="838200" cy="1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61696</xdr:rowOff>
    </xdr:from>
    <xdr:ext cx="534377" cy="259045"/>
    <xdr:sp macro="" textlink="">
      <xdr:nvSpPr>
        <xdr:cNvPr id="117" name="物件費平均値テキスト"/>
        <xdr:cNvSpPr txBox="1"/>
      </xdr:nvSpPr>
      <xdr:spPr>
        <a:xfrm>
          <a:off x="4686300" y="966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38819</xdr:rowOff>
    </xdr:from>
    <xdr:to>
      <xdr:col>24</xdr:col>
      <xdr:colOff>114300</xdr:colOff>
      <xdr:row>57</xdr:row>
      <xdr:rowOff>140419</xdr:rowOff>
    </xdr:to>
    <xdr:sp macro="" textlink="">
      <xdr:nvSpPr>
        <xdr:cNvPr id="118" name="フローチャート: 判断 117"/>
        <xdr:cNvSpPr/>
      </xdr:nvSpPr>
      <xdr:spPr>
        <a:xfrm>
          <a:off x="45847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169194</xdr:rowOff>
    </xdr:from>
    <xdr:to>
      <xdr:col>19</xdr:col>
      <xdr:colOff>177800</xdr:colOff>
      <xdr:row>58</xdr:row>
      <xdr:rowOff>7432</xdr:rowOff>
    </xdr:to>
    <xdr:cxnSp macro="">
      <xdr:nvCxnSpPr>
        <xdr:cNvPr id="119" name="直線コネクタ 118"/>
        <xdr:cNvCxnSpPr/>
      </xdr:nvCxnSpPr>
      <xdr:spPr>
        <a:xfrm flipV="1">
          <a:off x="2908300" y="9941844"/>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52914</xdr:rowOff>
    </xdr:from>
    <xdr:to>
      <xdr:col>20</xdr:col>
      <xdr:colOff>38100</xdr:colOff>
      <xdr:row>57</xdr:row>
      <xdr:rowOff>154514</xdr:rowOff>
    </xdr:to>
    <xdr:sp macro="" textlink="">
      <xdr:nvSpPr>
        <xdr:cNvPr id="120" name="フローチャート: 判断 119"/>
        <xdr:cNvSpPr/>
      </xdr:nvSpPr>
      <xdr:spPr>
        <a:xfrm>
          <a:off x="3746500" y="982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171041</xdr:rowOff>
    </xdr:from>
    <xdr:ext cx="534377" cy="259045"/>
    <xdr:sp macro="" textlink="">
      <xdr:nvSpPr>
        <xdr:cNvPr id="121" name="テキスト ボックス 120"/>
        <xdr:cNvSpPr txBox="1"/>
      </xdr:nvSpPr>
      <xdr:spPr>
        <a:xfrm>
          <a:off x="3530111" y="960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7432</xdr:rowOff>
    </xdr:from>
    <xdr:to>
      <xdr:col>15</xdr:col>
      <xdr:colOff>50800</xdr:colOff>
      <xdr:row>58</xdr:row>
      <xdr:rowOff>8742</xdr:rowOff>
    </xdr:to>
    <xdr:cxnSp macro="">
      <xdr:nvCxnSpPr>
        <xdr:cNvPr id="122" name="直線コネクタ 121"/>
        <xdr:cNvCxnSpPr/>
      </xdr:nvCxnSpPr>
      <xdr:spPr>
        <a:xfrm flipV="1">
          <a:off x="2019300" y="9951532"/>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103736</xdr:rowOff>
    </xdr:from>
    <xdr:to>
      <xdr:col>15</xdr:col>
      <xdr:colOff>101600</xdr:colOff>
      <xdr:row>58</xdr:row>
      <xdr:rowOff>33886</xdr:rowOff>
    </xdr:to>
    <xdr:sp macro="" textlink="">
      <xdr:nvSpPr>
        <xdr:cNvPr id="123" name="フローチャート: 判断 122"/>
        <xdr:cNvSpPr/>
      </xdr:nvSpPr>
      <xdr:spPr>
        <a:xfrm>
          <a:off x="2857500" y="987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50413</xdr:rowOff>
    </xdr:from>
    <xdr:ext cx="534377" cy="259045"/>
    <xdr:sp macro="" textlink="">
      <xdr:nvSpPr>
        <xdr:cNvPr id="124" name="テキスト ボックス 123"/>
        <xdr:cNvSpPr txBox="1"/>
      </xdr:nvSpPr>
      <xdr:spPr>
        <a:xfrm>
          <a:off x="2641111" y="965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5569</xdr:rowOff>
    </xdr:from>
    <xdr:to>
      <xdr:col>10</xdr:col>
      <xdr:colOff>114300</xdr:colOff>
      <xdr:row>58</xdr:row>
      <xdr:rowOff>8742</xdr:rowOff>
    </xdr:to>
    <xdr:cxnSp macro="">
      <xdr:nvCxnSpPr>
        <xdr:cNvPr id="125" name="直線コネクタ 124"/>
        <xdr:cNvCxnSpPr/>
      </xdr:nvCxnSpPr>
      <xdr:spPr>
        <a:xfrm>
          <a:off x="1130300" y="9949669"/>
          <a:ext cx="889000" cy="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114153</xdr:rowOff>
    </xdr:from>
    <xdr:to>
      <xdr:col>10</xdr:col>
      <xdr:colOff>165100</xdr:colOff>
      <xdr:row>58</xdr:row>
      <xdr:rowOff>44303</xdr:rowOff>
    </xdr:to>
    <xdr:sp macro="" textlink="">
      <xdr:nvSpPr>
        <xdr:cNvPr id="126" name="フローチャート: 判断 125"/>
        <xdr:cNvSpPr/>
      </xdr:nvSpPr>
      <xdr:spPr>
        <a:xfrm>
          <a:off x="1968500" y="98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60830</xdr:rowOff>
    </xdr:from>
    <xdr:ext cx="534377" cy="259045"/>
    <xdr:sp macro="" textlink="">
      <xdr:nvSpPr>
        <xdr:cNvPr id="127" name="テキスト ボックス 126"/>
        <xdr:cNvSpPr txBox="1"/>
      </xdr:nvSpPr>
      <xdr:spPr>
        <a:xfrm>
          <a:off x="1752111" y="966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117722</xdr:rowOff>
    </xdr:from>
    <xdr:to>
      <xdr:col>6</xdr:col>
      <xdr:colOff>38100</xdr:colOff>
      <xdr:row>58</xdr:row>
      <xdr:rowOff>47872</xdr:rowOff>
    </xdr:to>
    <xdr:sp macro="" textlink="">
      <xdr:nvSpPr>
        <xdr:cNvPr id="128" name="フローチャート: 判断 127"/>
        <xdr:cNvSpPr/>
      </xdr:nvSpPr>
      <xdr:spPr>
        <a:xfrm>
          <a:off x="1079500" y="9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64399</xdr:rowOff>
    </xdr:from>
    <xdr:ext cx="534377" cy="259045"/>
    <xdr:sp macro="" textlink="">
      <xdr:nvSpPr>
        <xdr:cNvPr id="129" name="テキスト ボックス 128"/>
        <xdr:cNvSpPr txBox="1"/>
      </xdr:nvSpPr>
      <xdr:spPr>
        <a:xfrm>
          <a:off x="863111" y="966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104255</xdr:rowOff>
    </xdr:from>
    <xdr:to>
      <xdr:col>24</xdr:col>
      <xdr:colOff>114300</xdr:colOff>
      <xdr:row>58</xdr:row>
      <xdr:rowOff>34405</xdr:rowOff>
    </xdr:to>
    <xdr:sp macro="" textlink="">
      <xdr:nvSpPr>
        <xdr:cNvPr id="135" name="楕円 134"/>
        <xdr:cNvSpPr/>
      </xdr:nvSpPr>
      <xdr:spPr>
        <a:xfrm>
          <a:off x="4584700" y="98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19182</xdr:rowOff>
    </xdr:from>
    <xdr:ext cx="534377" cy="259045"/>
    <xdr:sp macro="" textlink="">
      <xdr:nvSpPr>
        <xdr:cNvPr id="136" name="物件費該当値テキスト"/>
        <xdr:cNvSpPr txBox="1"/>
      </xdr:nvSpPr>
      <xdr:spPr>
        <a:xfrm>
          <a:off x="4686300" y="979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118394</xdr:rowOff>
    </xdr:from>
    <xdr:to>
      <xdr:col>20</xdr:col>
      <xdr:colOff>38100</xdr:colOff>
      <xdr:row>58</xdr:row>
      <xdr:rowOff>48544</xdr:rowOff>
    </xdr:to>
    <xdr:sp macro="" textlink="">
      <xdr:nvSpPr>
        <xdr:cNvPr id="137" name="楕円 136"/>
        <xdr:cNvSpPr/>
      </xdr:nvSpPr>
      <xdr:spPr>
        <a:xfrm>
          <a:off x="3746500" y="98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39671</xdr:rowOff>
    </xdr:from>
    <xdr:ext cx="534377" cy="259045"/>
    <xdr:sp macro="" textlink="">
      <xdr:nvSpPr>
        <xdr:cNvPr id="138" name="テキスト ボックス 137"/>
        <xdr:cNvSpPr txBox="1"/>
      </xdr:nvSpPr>
      <xdr:spPr>
        <a:xfrm>
          <a:off x="3530111" y="998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128082</xdr:rowOff>
    </xdr:from>
    <xdr:to>
      <xdr:col>15</xdr:col>
      <xdr:colOff>101600</xdr:colOff>
      <xdr:row>58</xdr:row>
      <xdr:rowOff>58232</xdr:rowOff>
    </xdr:to>
    <xdr:sp macro="" textlink="">
      <xdr:nvSpPr>
        <xdr:cNvPr id="139" name="楕円 138"/>
        <xdr:cNvSpPr/>
      </xdr:nvSpPr>
      <xdr:spPr>
        <a:xfrm>
          <a:off x="2857500" y="99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49359</xdr:rowOff>
    </xdr:from>
    <xdr:ext cx="534377" cy="259045"/>
    <xdr:sp macro="" textlink="">
      <xdr:nvSpPr>
        <xdr:cNvPr id="140" name="テキスト ボックス 139"/>
        <xdr:cNvSpPr txBox="1"/>
      </xdr:nvSpPr>
      <xdr:spPr>
        <a:xfrm>
          <a:off x="2641111" y="999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129392</xdr:rowOff>
    </xdr:from>
    <xdr:to>
      <xdr:col>10</xdr:col>
      <xdr:colOff>165100</xdr:colOff>
      <xdr:row>58</xdr:row>
      <xdr:rowOff>59542</xdr:rowOff>
    </xdr:to>
    <xdr:sp macro="" textlink="">
      <xdr:nvSpPr>
        <xdr:cNvPr id="141" name="楕円 140"/>
        <xdr:cNvSpPr/>
      </xdr:nvSpPr>
      <xdr:spPr>
        <a:xfrm>
          <a:off x="1968500" y="990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50669</xdr:rowOff>
    </xdr:from>
    <xdr:ext cx="534377" cy="259045"/>
    <xdr:sp macro="" textlink="">
      <xdr:nvSpPr>
        <xdr:cNvPr id="142" name="テキスト ボックス 141"/>
        <xdr:cNvSpPr txBox="1"/>
      </xdr:nvSpPr>
      <xdr:spPr>
        <a:xfrm>
          <a:off x="1752111" y="999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126219</xdr:rowOff>
    </xdr:from>
    <xdr:to>
      <xdr:col>6</xdr:col>
      <xdr:colOff>38100</xdr:colOff>
      <xdr:row>58</xdr:row>
      <xdr:rowOff>56369</xdr:rowOff>
    </xdr:to>
    <xdr:sp macro="" textlink="">
      <xdr:nvSpPr>
        <xdr:cNvPr id="143" name="楕円 142"/>
        <xdr:cNvSpPr/>
      </xdr:nvSpPr>
      <xdr:spPr>
        <a:xfrm>
          <a:off x="1079500" y="98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47496</xdr:rowOff>
    </xdr:from>
    <xdr:ext cx="534377" cy="259045"/>
    <xdr:sp macro="" textlink="">
      <xdr:nvSpPr>
        <xdr:cNvPr id="144" name="テキスト ボックス 143"/>
        <xdr:cNvSpPr txBox="1"/>
      </xdr:nvSpPr>
      <xdr:spPr>
        <a:xfrm>
          <a:off x="863111" y="99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27212</xdr:rowOff>
    </xdr:from>
    <xdr:to>
      <xdr:col>24</xdr:col>
      <xdr:colOff>62865</xdr:colOff>
      <xdr:row>79</xdr:row>
      <xdr:rowOff>85489</xdr:rowOff>
    </xdr:to>
    <xdr:cxnSp macro="">
      <xdr:nvCxnSpPr>
        <xdr:cNvPr id="170" name="直線コネクタ 169"/>
        <xdr:cNvCxnSpPr/>
      </xdr:nvCxnSpPr>
      <xdr:spPr>
        <a:xfrm flipV="1">
          <a:off x="4633595" y="12200162"/>
          <a:ext cx="1270" cy="142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89316</xdr:rowOff>
    </xdr:from>
    <xdr:ext cx="378565" cy="259045"/>
    <xdr:sp macro="" textlink="">
      <xdr:nvSpPr>
        <xdr:cNvPr id="171" name="維持補修費最小値テキスト"/>
        <xdr:cNvSpPr txBox="1"/>
      </xdr:nvSpPr>
      <xdr:spPr>
        <a:xfrm>
          <a:off x="4686300" y="1363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85489</xdr:rowOff>
    </xdr:from>
    <xdr:to>
      <xdr:col>24</xdr:col>
      <xdr:colOff>152400</xdr:colOff>
      <xdr:row>79</xdr:row>
      <xdr:rowOff>85489</xdr:rowOff>
    </xdr:to>
    <xdr:cxnSp macro="">
      <xdr:nvCxnSpPr>
        <xdr:cNvPr id="172" name="直線コネクタ 171"/>
        <xdr:cNvCxnSpPr/>
      </xdr:nvCxnSpPr>
      <xdr:spPr>
        <a:xfrm>
          <a:off x="4546600" y="1363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145339</xdr:rowOff>
    </xdr:from>
    <xdr:ext cx="534377" cy="259045"/>
    <xdr:sp macro="" textlink="">
      <xdr:nvSpPr>
        <xdr:cNvPr id="173" name="維持補修費最大値テキスト"/>
        <xdr:cNvSpPr txBox="1"/>
      </xdr:nvSpPr>
      <xdr:spPr>
        <a:xfrm>
          <a:off x="4686300" y="11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27212</xdr:rowOff>
    </xdr:from>
    <xdr:to>
      <xdr:col>24</xdr:col>
      <xdr:colOff>152400</xdr:colOff>
      <xdr:row>71</xdr:row>
      <xdr:rowOff>27212</xdr:rowOff>
    </xdr:to>
    <xdr:cxnSp macro="">
      <xdr:nvCxnSpPr>
        <xdr:cNvPr id="174" name="直線コネクタ 173"/>
        <xdr:cNvCxnSpPr/>
      </xdr:nvCxnSpPr>
      <xdr:spPr>
        <a:xfrm>
          <a:off x="4546600" y="1220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6851</xdr:rowOff>
    </xdr:from>
    <xdr:to>
      <xdr:col>24</xdr:col>
      <xdr:colOff>63500</xdr:colOff>
      <xdr:row>79</xdr:row>
      <xdr:rowOff>28632</xdr:rowOff>
    </xdr:to>
    <xdr:cxnSp macro="">
      <xdr:nvCxnSpPr>
        <xdr:cNvPr id="175" name="直線コネクタ 174"/>
        <xdr:cNvCxnSpPr/>
      </xdr:nvCxnSpPr>
      <xdr:spPr>
        <a:xfrm flipV="1">
          <a:off x="3797300" y="13551401"/>
          <a:ext cx="8382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64358</xdr:rowOff>
    </xdr:from>
    <xdr:ext cx="534377" cy="259045"/>
    <xdr:sp macro="" textlink="">
      <xdr:nvSpPr>
        <xdr:cNvPr id="176" name="維持補修費平均値テキスト"/>
        <xdr:cNvSpPr txBox="1"/>
      </xdr:nvSpPr>
      <xdr:spPr>
        <a:xfrm>
          <a:off x="4686300" y="13266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41481</xdr:rowOff>
    </xdr:from>
    <xdr:to>
      <xdr:col>24</xdr:col>
      <xdr:colOff>114300</xdr:colOff>
      <xdr:row>78</xdr:row>
      <xdr:rowOff>143081</xdr:rowOff>
    </xdr:to>
    <xdr:sp macro="" textlink="">
      <xdr:nvSpPr>
        <xdr:cNvPr id="177" name="フローチャート: 判断 176"/>
        <xdr:cNvSpPr/>
      </xdr:nvSpPr>
      <xdr:spPr>
        <a:xfrm>
          <a:off x="45847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28632</xdr:rowOff>
    </xdr:from>
    <xdr:to>
      <xdr:col>19</xdr:col>
      <xdr:colOff>177800</xdr:colOff>
      <xdr:row>79</xdr:row>
      <xdr:rowOff>45224</xdr:rowOff>
    </xdr:to>
    <xdr:cxnSp macro="">
      <xdr:nvCxnSpPr>
        <xdr:cNvPr id="178" name="直線コネクタ 177"/>
        <xdr:cNvCxnSpPr/>
      </xdr:nvCxnSpPr>
      <xdr:spPr>
        <a:xfrm flipV="1">
          <a:off x="2908300" y="13573182"/>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64619</xdr:rowOff>
    </xdr:from>
    <xdr:to>
      <xdr:col>20</xdr:col>
      <xdr:colOff>38100</xdr:colOff>
      <xdr:row>78</xdr:row>
      <xdr:rowOff>166219</xdr:rowOff>
    </xdr:to>
    <xdr:sp macro="" textlink="">
      <xdr:nvSpPr>
        <xdr:cNvPr id="179" name="フローチャート: 判断 178"/>
        <xdr:cNvSpPr/>
      </xdr:nvSpPr>
      <xdr:spPr>
        <a:xfrm>
          <a:off x="3746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11296</xdr:rowOff>
    </xdr:from>
    <xdr:ext cx="469744" cy="259045"/>
    <xdr:sp macro="" textlink="">
      <xdr:nvSpPr>
        <xdr:cNvPr id="180" name="テキスト ボックス 179"/>
        <xdr:cNvSpPr txBox="1"/>
      </xdr:nvSpPr>
      <xdr:spPr>
        <a:xfrm>
          <a:off x="3562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25122</xdr:rowOff>
    </xdr:from>
    <xdr:to>
      <xdr:col>15</xdr:col>
      <xdr:colOff>50800</xdr:colOff>
      <xdr:row>79</xdr:row>
      <xdr:rowOff>45224</xdr:rowOff>
    </xdr:to>
    <xdr:cxnSp macro="">
      <xdr:nvCxnSpPr>
        <xdr:cNvPr id="181" name="直線コネクタ 180"/>
        <xdr:cNvCxnSpPr/>
      </xdr:nvCxnSpPr>
      <xdr:spPr>
        <a:xfrm>
          <a:off x="2019300" y="13569672"/>
          <a:ext cx="889000" cy="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121492</xdr:rowOff>
    </xdr:from>
    <xdr:to>
      <xdr:col>15</xdr:col>
      <xdr:colOff>101600</xdr:colOff>
      <xdr:row>79</xdr:row>
      <xdr:rowOff>51642</xdr:rowOff>
    </xdr:to>
    <xdr:sp macro="" textlink="">
      <xdr:nvSpPr>
        <xdr:cNvPr id="182" name="フローチャート: 判断 181"/>
        <xdr:cNvSpPr/>
      </xdr:nvSpPr>
      <xdr:spPr>
        <a:xfrm>
          <a:off x="2857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68169</xdr:rowOff>
    </xdr:from>
    <xdr:ext cx="469744" cy="259045"/>
    <xdr:sp macro="" textlink="">
      <xdr:nvSpPr>
        <xdr:cNvPr id="183" name="テキスト ボックス 182"/>
        <xdr:cNvSpPr txBox="1"/>
      </xdr:nvSpPr>
      <xdr:spPr>
        <a:xfrm>
          <a:off x="2673428" y="1326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25122</xdr:rowOff>
    </xdr:from>
    <xdr:to>
      <xdr:col>10</xdr:col>
      <xdr:colOff>114300</xdr:colOff>
      <xdr:row>79</xdr:row>
      <xdr:rowOff>35671</xdr:rowOff>
    </xdr:to>
    <xdr:cxnSp macro="">
      <xdr:nvCxnSpPr>
        <xdr:cNvPr id="184" name="直線コネクタ 183"/>
        <xdr:cNvCxnSpPr/>
      </xdr:nvCxnSpPr>
      <xdr:spPr>
        <a:xfrm flipV="1">
          <a:off x="1130300" y="13569672"/>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105490</xdr:rowOff>
    </xdr:from>
    <xdr:to>
      <xdr:col>10</xdr:col>
      <xdr:colOff>165100</xdr:colOff>
      <xdr:row>79</xdr:row>
      <xdr:rowOff>35640</xdr:rowOff>
    </xdr:to>
    <xdr:sp macro="" textlink="">
      <xdr:nvSpPr>
        <xdr:cNvPr id="185" name="フローチャート: 判断 184"/>
        <xdr:cNvSpPr/>
      </xdr:nvSpPr>
      <xdr:spPr>
        <a:xfrm>
          <a:off x="1968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52167</xdr:rowOff>
    </xdr:from>
    <xdr:ext cx="469744" cy="259045"/>
    <xdr:sp macro="" textlink="">
      <xdr:nvSpPr>
        <xdr:cNvPr id="186" name="テキスト ボックス 185"/>
        <xdr:cNvSpPr txBox="1"/>
      </xdr:nvSpPr>
      <xdr:spPr>
        <a:xfrm>
          <a:off x="1784428" y="132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88867</xdr:rowOff>
    </xdr:from>
    <xdr:to>
      <xdr:col>6</xdr:col>
      <xdr:colOff>38100</xdr:colOff>
      <xdr:row>79</xdr:row>
      <xdr:rowOff>19017</xdr:rowOff>
    </xdr:to>
    <xdr:sp macro="" textlink="">
      <xdr:nvSpPr>
        <xdr:cNvPr id="187" name="フローチャート: 判断 186"/>
        <xdr:cNvSpPr/>
      </xdr:nvSpPr>
      <xdr:spPr>
        <a:xfrm>
          <a:off x="1079500" y="13461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35544</xdr:rowOff>
    </xdr:from>
    <xdr:ext cx="469744" cy="259045"/>
    <xdr:sp macro="" textlink="">
      <xdr:nvSpPr>
        <xdr:cNvPr id="188" name="テキスト ボックス 187"/>
        <xdr:cNvSpPr txBox="1"/>
      </xdr:nvSpPr>
      <xdr:spPr>
        <a:xfrm>
          <a:off x="895428" y="1323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127501</xdr:rowOff>
    </xdr:from>
    <xdr:to>
      <xdr:col>24</xdr:col>
      <xdr:colOff>114300</xdr:colOff>
      <xdr:row>79</xdr:row>
      <xdr:rowOff>57651</xdr:rowOff>
    </xdr:to>
    <xdr:sp macro="" textlink="">
      <xdr:nvSpPr>
        <xdr:cNvPr id="194" name="楕円 193"/>
        <xdr:cNvSpPr/>
      </xdr:nvSpPr>
      <xdr:spPr>
        <a:xfrm>
          <a:off x="4584700" y="135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42428</xdr:rowOff>
    </xdr:from>
    <xdr:ext cx="469744" cy="259045"/>
    <xdr:sp macro="" textlink="">
      <xdr:nvSpPr>
        <xdr:cNvPr id="195" name="維持補修費該当値テキスト"/>
        <xdr:cNvSpPr txBox="1"/>
      </xdr:nvSpPr>
      <xdr:spPr>
        <a:xfrm>
          <a:off x="4686300" y="1341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149282</xdr:rowOff>
    </xdr:from>
    <xdr:to>
      <xdr:col>20</xdr:col>
      <xdr:colOff>38100</xdr:colOff>
      <xdr:row>79</xdr:row>
      <xdr:rowOff>79432</xdr:rowOff>
    </xdr:to>
    <xdr:sp macro="" textlink="">
      <xdr:nvSpPr>
        <xdr:cNvPr id="196" name="楕円 195"/>
        <xdr:cNvSpPr/>
      </xdr:nvSpPr>
      <xdr:spPr>
        <a:xfrm>
          <a:off x="3746500" y="135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70559</xdr:rowOff>
    </xdr:from>
    <xdr:ext cx="469744" cy="259045"/>
    <xdr:sp macro="" textlink="">
      <xdr:nvSpPr>
        <xdr:cNvPr id="197" name="テキスト ボックス 196"/>
        <xdr:cNvSpPr txBox="1"/>
      </xdr:nvSpPr>
      <xdr:spPr>
        <a:xfrm>
          <a:off x="3562428" y="1361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165874</xdr:rowOff>
    </xdr:from>
    <xdr:to>
      <xdr:col>15</xdr:col>
      <xdr:colOff>101600</xdr:colOff>
      <xdr:row>79</xdr:row>
      <xdr:rowOff>96024</xdr:rowOff>
    </xdr:to>
    <xdr:sp macro="" textlink="">
      <xdr:nvSpPr>
        <xdr:cNvPr id="198" name="楕円 197"/>
        <xdr:cNvSpPr/>
      </xdr:nvSpPr>
      <xdr:spPr>
        <a:xfrm>
          <a:off x="2857500" y="1353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87151</xdr:rowOff>
    </xdr:from>
    <xdr:ext cx="469744" cy="259045"/>
    <xdr:sp macro="" textlink="">
      <xdr:nvSpPr>
        <xdr:cNvPr id="199" name="テキスト ボックス 198"/>
        <xdr:cNvSpPr txBox="1"/>
      </xdr:nvSpPr>
      <xdr:spPr>
        <a:xfrm>
          <a:off x="2673428" y="1363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145772</xdr:rowOff>
    </xdr:from>
    <xdr:to>
      <xdr:col>10</xdr:col>
      <xdr:colOff>165100</xdr:colOff>
      <xdr:row>79</xdr:row>
      <xdr:rowOff>75922</xdr:rowOff>
    </xdr:to>
    <xdr:sp macro="" textlink="">
      <xdr:nvSpPr>
        <xdr:cNvPr id="200" name="楕円 199"/>
        <xdr:cNvSpPr/>
      </xdr:nvSpPr>
      <xdr:spPr>
        <a:xfrm>
          <a:off x="1968500" y="135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67049</xdr:rowOff>
    </xdr:from>
    <xdr:ext cx="469744" cy="259045"/>
    <xdr:sp macro="" textlink="">
      <xdr:nvSpPr>
        <xdr:cNvPr id="201" name="テキスト ボックス 200"/>
        <xdr:cNvSpPr txBox="1"/>
      </xdr:nvSpPr>
      <xdr:spPr>
        <a:xfrm>
          <a:off x="1784428" y="1361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156321</xdr:rowOff>
    </xdr:from>
    <xdr:to>
      <xdr:col>6</xdr:col>
      <xdr:colOff>38100</xdr:colOff>
      <xdr:row>79</xdr:row>
      <xdr:rowOff>86471</xdr:rowOff>
    </xdr:to>
    <xdr:sp macro="" textlink="">
      <xdr:nvSpPr>
        <xdr:cNvPr id="202" name="楕円 201"/>
        <xdr:cNvSpPr/>
      </xdr:nvSpPr>
      <xdr:spPr>
        <a:xfrm>
          <a:off x="1079500" y="1352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77598</xdr:rowOff>
    </xdr:from>
    <xdr:ext cx="469744" cy="259045"/>
    <xdr:sp macro="" textlink="">
      <xdr:nvSpPr>
        <xdr:cNvPr id="203" name="テキスト ボックス 202"/>
        <xdr:cNvSpPr txBox="1"/>
      </xdr:nvSpPr>
      <xdr:spPr>
        <a:xfrm>
          <a:off x="895428" y="1362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91625</xdr:rowOff>
    </xdr:from>
    <xdr:to>
      <xdr:col>24</xdr:col>
      <xdr:colOff>62865</xdr:colOff>
      <xdr:row>99</xdr:row>
      <xdr:rowOff>445</xdr:rowOff>
    </xdr:to>
    <xdr:cxnSp macro="">
      <xdr:nvCxnSpPr>
        <xdr:cNvPr id="228" name="直線コネクタ 227"/>
        <xdr:cNvCxnSpPr/>
      </xdr:nvCxnSpPr>
      <xdr:spPr>
        <a:xfrm flipV="1">
          <a:off x="4633595" y="15693575"/>
          <a:ext cx="1270" cy="128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4272</xdr:rowOff>
    </xdr:from>
    <xdr:ext cx="534377" cy="259045"/>
    <xdr:sp macro="" textlink="">
      <xdr:nvSpPr>
        <xdr:cNvPr id="229" name="扶助費最小値テキスト"/>
        <xdr:cNvSpPr txBox="1"/>
      </xdr:nvSpPr>
      <xdr:spPr>
        <a:xfrm>
          <a:off x="4686300" y="169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445</xdr:rowOff>
    </xdr:from>
    <xdr:to>
      <xdr:col>24</xdr:col>
      <xdr:colOff>152400</xdr:colOff>
      <xdr:row>99</xdr:row>
      <xdr:rowOff>445</xdr:rowOff>
    </xdr:to>
    <xdr:cxnSp macro="">
      <xdr:nvCxnSpPr>
        <xdr:cNvPr id="230" name="直線コネクタ 229"/>
        <xdr:cNvCxnSpPr/>
      </xdr:nvCxnSpPr>
      <xdr:spPr>
        <a:xfrm>
          <a:off x="4546600" y="16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38302</xdr:rowOff>
    </xdr:from>
    <xdr:ext cx="599010" cy="259045"/>
    <xdr:sp macro="" textlink="">
      <xdr:nvSpPr>
        <xdr:cNvPr id="231" name="扶助費最大値テキスト"/>
        <xdr:cNvSpPr txBox="1"/>
      </xdr:nvSpPr>
      <xdr:spPr>
        <a:xfrm>
          <a:off x="4686300" y="154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91625</xdr:rowOff>
    </xdr:from>
    <xdr:to>
      <xdr:col>24</xdr:col>
      <xdr:colOff>152400</xdr:colOff>
      <xdr:row>91</xdr:row>
      <xdr:rowOff>91625</xdr:rowOff>
    </xdr:to>
    <xdr:cxnSp macro="">
      <xdr:nvCxnSpPr>
        <xdr:cNvPr id="232" name="直線コネクタ 231"/>
        <xdr:cNvCxnSpPr/>
      </xdr:nvCxnSpPr>
      <xdr:spPr>
        <a:xfrm>
          <a:off x="4546600" y="1569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16552</xdr:rowOff>
    </xdr:from>
    <xdr:to>
      <xdr:col>24</xdr:col>
      <xdr:colOff>63500</xdr:colOff>
      <xdr:row>97</xdr:row>
      <xdr:rowOff>48450</xdr:rowOff>
    </xdr:to>
    <xdr:cxnSp macro="">
      <xdr:nvCxnSpPr>
        <xdr:cNvPr id="233" name="直線コネクタ 232"/>
        <xdr:cNvCxnSpPr/>
      </xdr:nvCxnSpPr>
      <xdr:spPr>
        <a:xfrm flipV="1">
          <a:off x="3797300" y="16475752"/>
          <a:ext cx="838200" cy="20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124930</xdr:rowOff>
    </xdr:from>
    <xdr:ext cx="599010" cy="259045"/>
    <xdr:sp macro="" textlink="">
      <xdr:nvSpPr>
        <xdr:cNvPr id="234" name="扶助費平均値テキスト"/>
        <xdr:cNvSpPr txBox="1"/>
      </xdr:nvSpPr>
      <xdr:spPr>
        <a:xfrm>
          <a:off x="4686300" y="162412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102053</xdr:rowOff>
    </xdr:from>
    <xdr:to>
      <xdr:col>24</xdr:col>
      <xdr:colOff>114300</xdr:colOff>
      <xdr:row>96</xdr:row>
      <xdr:rowOff>32203</xdr:rowOff>
    </xdr:to>
    <xdr:sp macro="" textlink="">
      <xdr:nvSpPr>
        <xdr:cNvPr id="235" name="フローチャート: 判断 234"/>
        <xdr:cNvSpPr/>
      </xdr:nvSpPr>
      <xdr:spPr>
        <a:xfrm>
          <a:off x="4584700" y="163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48450</xdr:rowOff>
    </xdr:from>
    <xdr:to>
      <xdr:col>19</xdr:col>
      <xdr:colOff>177800</xdr:colOff>
      <xdr:row>97</xdr:row>
      <xdr:rowOff>76865</xdr:rowOff>
    </xdr:to>
    <xdr:cxnSp macro="">
      <xdr:nvCxnSpPr>
        <xdr:cNvPr id="236" name="直線コネクタ 235"/>
        <xdr:cNvCxnSpPr/>
      </xdr:nvCxnSpPr>
      <xdr:spPr>
        <a:xfrm flipV="1">
          <a:off x="2908300" y="16679100"/>
          <a:ext cx="8890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108156</xdr:rowOff>
    </xdr:from>
    <xdr:to>
      <xdr:col>20</xdr:col>
      <xdr:colOff>38100</xdr:colOff>
      <xdr:row>97</xdr:row>
      <xdr:rowOff>38306</xdr:rowOff>
    </xdr:to>
    <xdr:sp macro="" textlink="">
      <xdr:nvSpPr>
        <xdr:cNvPr id="237" name="フローチャート: 判断 236"/>
        <xdr:cNvSpPr/>
      </xdr:nvSpPr>
      <xdr:spPr>
        <a:xfrm>
          <a:off x="3746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54833</xdr:rowOff>
    </xdr:from>
    <xdr:ext cx="599010" cy="259045"/>
    <xdr:sp macro="" textlink="">
      <xdr:nvSpPr>
        <xdr:cNvPr id="238" name="テキスト ボックス 237"/>
        <xdr:cNvSpPr txBox="1"/>
      </xdr:nvSpPr>
      <xdr:spPr>
        <a:xfrm>
          <a:off x="3497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76865</xdr:rowOff>
    </xdr:from>
    <xdr:to>
      <xdr:col>15</xdr:col>
      <xdr:colOff>50800</xdr:colOff>
      <xdr:row>97</xdr:row>
      <xdr:rowOff>101760</xdr:rowOff>
    </xdr:to>
    <xdr:cxnSp macro="">
      <xdr:nvCxnSpPr>
        <xdr:cNvPr id="239" name="直線コネクタ 238"/>
        <xdr:cNvCxnSpPr/>
      </xdr:nvCxnSpPr>
      <xdr:spPr>
        <a:xfrm flipV="1">
          <a:off x="2019300" y="16707515"/>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121780</xdr:rowOff>
    </xdr:from>
    <xdr:to>
      <xdr:col>15</xdr:col>
      <xdr:colOff>101600</xdr:colOff>
      <xdr:row>97</xdr:row>
      <xdr:rowOff>51930</xdr:rowOff>
    </xdr:to>
    <xdr:sp macro="" textlink="">
      <xdr:nvSpPr>
        <xdr:cNvPr id="240" name="フローチャート: 判断 239"/>
        <xdr:cNvSpPr/>
      </xdr:nvSpPr>
      <xdr:spPr>
        <a:xfrm>
          <a:off x="2857500" y="165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68457</xdr:rowOff>
    </xdr:from>
    <xdr:ext cx="599010" cy="259045"/>
    <xdr:sp macro="" textlink="">
      <xdr:nvSpPr>
        <xdr:cNvPr id="241" name="テキスト ボックス 240"/>
        <xdr:cNvSpPr txBox="1"/>
      </xdr:nvSpPr>
      <xdr:spPr>
        <a:xfrm>
          <a:off x="2608795" y="1635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101760</xdr:rowOff>
    </xdr:from>
    <xdr:to>
      <xdr:col>10</xdr:col>
      <xdr:colOff>114300</xdr:colOff>
      <xdr:row>97</xdr:row>
      <xdr:rowOff>104000</xdr:rowOff>
    </xdr:to>
    <xdr:cxnSp macro="">
      <xdr:nvCxnSpPr>
        <xdr:cNvPr id="242" name="直線コネクタ 241"/>
        <xdr:cNvCxnSpPr/>
      </xdr:nvCxnSpPr>
      <xdr:spPr>
        <a:xfrm flipV="1">
          <a:off x="1130300" y="16732410"/>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152138</xdr:rowOff>
    </xdr:from>
    <xdr:to>
      <xdr:col>10</xdr:col>
      <xdr:colOff>165100</xdr:colOff>
      <xdr:row>97</xdr:row>
      <xdr:rowOff>82288</xdr:rowOff>
    </xdr:to>
    <xdr:sp macro="" textlink="">
      <xdr:nvSpPr>
        <xdr:cNvPr id="243" name="フローチャート: 判断 242"/>
        <xdr:cNvSpPr/>
      </xdr:nvSpPr>
      <xdr:spPr>
        <a:xfrm>
          <a:off x="1968500" y="166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98815</xdr:rowOff>
    </xdr:from>
    <xdr:ext cx="534377" cy="259045"/>
    <xdr:sp macro="" textlink="">
      <xdr:nvSpPr>
        <xdr:cNvPr id="244" name="テキスト ボックス 243"/>
        <xdr:cNvSpPr txBox="1"/>
      </xdr:nvSpPr>
      <xdr:spPr>
        <a:xfrm>
          <a:off x="1752111" y="163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153442</xdr:rowOff>
    </xdr:from>
    <xdr:to>
      <xdr:col>6</xdr:col>
      <xdr:colOff>38100</xdr:colOff>
      <xdr:row>97</xdr:row>
      <xdr:rowOff>83592</xdr:rowOff>
    </xdr:to>
    <xdr:sp macro="" textlink="">
      <xdr:nvSpPr>
        <xdr:cNvPr id="245" name="フローチャート: 判断 244"/>
        <xdr:cNvSpPr/>
      </xdr:nvSpPr>
      <xdr:spPr>
        <a:xfrm>
          <a:off x="1079500" y="1661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100119</xdr:rowOff>
    </xdr:from>
    <xdr:ext cx="534377" cy="259045"/>
    <xdr:sp macro="" textlink="">
      <xdr:nvSpPr>
        <xdr:cNvPr id="246" name="テキスト ボックス 245"/>
        <xdr:cNvSpPr txBox="1"/>
      </xdr:nvSpPr>
      <xdr:spPr>
        <a:xfrm>
          <a:off x="863111" y="163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137202</xdr:rowOff>
    </xdr:from>
    <xdr:to>
      <xdr:col>24</xdr:col>
      <xdr:colOff>114300</xdr:colOff>
      <xdr:row>96</xdr:row>
      <xdr:rowOff>67352</xdr:rowOff>
    </xdr:to>
    <xdr:sp macro="" textlink="">
      <xdr:nvSpPr>
        <xdr:cNvPr id="252" name="楕円 251"/>
        <xdr:cNvSpPr/>
      </xdr:nvSpPr>
      <xdr:spPr>
        <a:xfrm>
          <a:off x="4584700" y="164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115629</xdr:rowOff>
    </xdr:from>
    <xdr:ext cx="599010" cy="259045"/>
    <xdr:sp macro="" textlink="">
      <xdr:nvSpPr>
        <xdr:cNvPr id="253" name="扶助費該当値テキスト"/>
        <xdr:cNvSpPr txBox="1"/>
      </xdr:nvSpPr>
      <xdr:spPr>
        <a:xfrm>
          <a:off x="4686300" y="1640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169100</xdr:rowOff>
    </xdr:from>
    <xdr:to>
      <xdr:col>20</xdr:col>
      <xdr:colOff>38100</xdr:colOff>
      <xdr:row>97</xdr:row>
      <xdr:rowOff>99250</xdr:rowOff>
    </xdr:to>
    <xdr:sp macro="" textlink="">
      <xdr:nvSpPr>
        <xdr:cNvPr id="254" name="楕円 253"/>
        <xdr:cNvSpPr/>
      </xdr:nvSpPr>
      <xdr:spPr>
        <a:xfrm>
          <a:off x="3746500" y="166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90377</xdr:rowOff>
    </xdr:from>
    <xdr:ext cx="534377" cy="259045"/>
    <xdr:sp macro="" textlink="">
      <xdr:nvSpPr>
        <xdr:cNvPr id="255" name="テキスト ボックス 254"/>
        <xdr:cNvSpPr txBox="1"/>
      </xdr:nvSpPr>
      <xdr:spPr>
        <a:xfrm>
          <a:off x="3530111" y="1672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26065</xdr:rowOff>
    </xdr:from>
    <xdr:to>
      <xdr:col>15</xdr:col>
      <xdr:colOff>101600</xdr:colOff>
      <xdr:row>97</xdr:row>
      <xdr:rowOff>127665</xdr:rowOff>
    </xdr:to>
    <xdr:sp macro="" textlink="">
      <xdr:nvSpPr>
        <xdr:cNvPr id="256" name="楕円 255"/>
        <xdr:cNvSpPr/>
      </xdr:nvSpPr>
      <xdr:spPr>
        <a:xfrm>
          <a:off x="2857500" y="1665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118792</xdr:rowOff>
    </xdr:from>
    <xdr:ext cx="534377" cy="259045"/>
    <xdr:sp macro="" textlink="">
      <xdr:nvSpPr>
        <xdr:cNvPr id="257" name="テキスト ボックス 256"/>
        <xdr:cNvSpPr txBox="1"/>
      </xdr:nvSpPr>
      <xdr:spPr>
        <a:xfrm>
          <a:off x="2641111" y="1674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50960</xdr:rowOff>
    </xdr:from>
    <xdr:to>
      <xdr:col>10</xdr:col>
      <xdr:colOff>165100</xdr:colOff>
      <xdr:row>97</xdr:row>
      <xdr:rowOff>152560</xdr:rowOff>
    </xdr:to>
    <xdr:sp macro="" textlink="">
      <xdr:nvSpPr>
        <xdr:cNvPr id="258" name="楕円 257"/>
        <xdr:cNvSpPr/>
      </xdr:nvSpPr>
      <xdr:spPr>
        <a:xfrm>
          <a:off x="1968500" y="166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143687</xdr:rowOff>
    </xdr:from>
    <xdr:ext cx="534377" cy="259045"/>
    <xdr:sp macro="" textlink="">
      <xdr:nvSpPr>
        <xdr:cNvPr id="259" name="テキスト ボックス 258"/>
        <xdr:cNvSpPr txBox="1"/>
      </xdr:nvSpPr>
      <xdr:spPr>
        <a:xfrm>
          <a:off x="1752111" y="1677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53200</xdr:rowOff>
    </xdr:from>
    <xdr:to>
      <xdr:col>6</xdr:col>
      <xdr:colOff>38100</xdr:colOff>
      <xdr:row>97</xdr:row>
      <xdr:rowOff>154800</xdr:rowOff>
    </xdr:to>
    <xdr:sp macro="" textlink="">
      <xdr:nvSpPr>
        <xdr:cNvPr id="260" name="楕円 259"/>
        <xdr:cNvSpPr/>
      </xdr:nvSpPr>
      <xdr:spPr>
        <a:xfrm>
          <a:off x="1079500" y="166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145927</xdr:rowOff>
    </xdr:from>
    <xdr:ext cx="534377" cy="259045"/>
    <xdr:sp macro="" textlink="">
      <xdr:nvSpPr>
        <xdr:cNvPr id="261" name="テキスト ボックス 260"/>
        <xdr:cNvSpPr txBox="1"/>
      </xdr:nvSpPr>
      <xdr:spPr>
        <a:xfrm>
          <a:off x="863111" y="1677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114874</xdr:rowOff>
    </xdr:from>
    <xdr:to>
      <xdr:col>54</xdr:col>
      <xdr:colOff>189865</xdr:colOff>
      <xdr:row>38</xdr:row>
      <xdr:rowOff>80260</xdr:rowOff>
    </xdr:to>
    <xdr:cxnSp macro="">
      <xdr:nvCxnSpPr>
        <xdr:cNvPr id="285" name="直線コネクタ 284"/>
        <xdr:cNvCxnSpPr/>
      </xdr:nvCxnSpPr>
      <xdr:spPr>
        <a:xfrm flipV="1">
          <a:off x="10475595" y="5258374"/>
          <a:ext cx="1270" cy="1336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84087</xdr:rowOff>
    </xdr:from>
    <xdr:ext cx="534377" cy="259045"/>
    <xdr:sp macro="" textlink="">
      <xdr:nvSpPr>
        <xdr:cNvPr id="286" name="補助費等最小値テキスト"/>
        <xdr:cNvSpPr txBox="1"/>
      </xdr:nvSpPr>
      <xdr:spPr>
        <a:xfrm>
          <a:off x="10528300" y="659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80260</xdr:rowOff>
    </xdr:from>
    <xdr:to>
      <xdr:col>55</xdr:col>
      <xdr:colOff>88900</xdr:colOff>
      <xdr:row>38</xdr:row>
      <xdr:rowOff>80260</xdr:rowOff>
    </xdr:to>
    <xdr:cxnSp macro="">
      <xdr:nvCxnSpPr>
        <xdr:cNvPr id="287" name="直線コネクタ 286"/>
        <xdr:cNvCxnSpPr/>
      </xdr:nvCxnSpPr>
      <xdr:spPr>
        <a:xfrm>
          <a:off x="10388600" y="659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61551</xdr:rowOff>
    </xdr:from>
    <xdr:ext cx="599010" cy="259045"/>
    <xdr:sp macro="" textlink="">
      <xdr:nvSpPr>
        <xdr:cNvPr id="288" name="補助費等最大値テキスト"/>
        <xdr:cNvSpPr txBox="1"/>
      </xdr:nvSpPr>
      <xdr:spPr>
        <a:xfrm>
          <a:off x="10528300" y="50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114874</xdr:rowOff>
    </xdr:from>
    <xdr:to>
      <xdr:col>55</xdr:col>
      <xdr:colOff>88900</xdr:colOff>
      <xdr:row>30</xdr:row>
      <xdr:rowOff>114874</xdr:rowOff>
    </xdr:to>
    <xdr:cxnSp macro="">
      <xdr:nvCxnSpPr>
        <xdr:cNvPr id="289" name="直線コネクタ 288"/>
        <xdr:cNvCxnSpPr/>
      </xdr:nvCxnSpPr>
      <xdr:spPr>
        <a:xfrm>
          <a:off x="10388600" y="525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10652</xdr:rowOff>
    </xdr:from>
    <xdr:to>
      <xdr:col>55</xdr:col>
      <xdr:colOff>0</xdr:colOff>
      <xdr:row>37</xdr:row>
      <xdr:rowOff>158281</xdr:rowOff>
    </xdr:to>
    <xdr:cxnSp macro="">
      <xdr:nvCxnSpPr>
        <xdr:cNvPr id="290" name="直線コネクタ 289"/>
        <xdr:cNvCxnSpPr/>
      </xdr:nvCxnSpPr>
      <xdr:spPr>
        <a:xfrm>
          <a:off x="9639300" y="6011402"/>
          <a:ext cx="838200" cy="49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145058</xdr:rowOff>
    </xdr:from>
    <xdr:ext cx="599010" cy="259045"/>
    <xdr:sp macro="" textlink="">
      <xdr:nvSpPr>
        <xdr:cNvPr id="291" name="補助費等平均値テキスト"/>
        <xdr:cNvSpPr txBox="1"/>
      </xdr:nvSpPr>
      <xdr:spPr>
        <a:xfrm>
          <a:off x="10528300" y="614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122181</xdr:rowOff>
    </xdr:from>
    <xdr:to>
      <xdr:col>55</xdr:col>
      <xdr:colOff>50800</xdr:colOff>
      <xdr:row>37</xdr:row>
      <xdr:rowOff>52331</xdr:rowOff>
    </xdr:to>
    <xdr:sp macro="" textlink="">
      <xdr:nvSpPr>
        <xdr:cNvPr id="292" name="フローチャート: 判断 291"/>
        <xdr:cNvSpPr/>
      </xdr:nvSpPr>
      <xdr:spPr>
        <a:xfrm>
          <a:off x="10426700" y="62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10652</xdr:rowOff>
    </xdr:from>
    <xdr:to>
      <xdr:col>50</xdr:col>
      <xdr:colOff>114300</xdr:colOff>
      <xdr:row>37</xdr:row>
      <xdr:rowOff>158159</xdr:rowOff>
    </xdr:to>
    <xdr:cxnSp macro="">
      <xdr:nvCxnSpPr>
        <xdr:cNvPr id="293" name="直線コネクタ 292"/>
        <xdr:cNvCxnSpPr/>
      </xdr:nvCxnSpPr>
      <xdr:spPr>
        <a:xfrm flipV="1">
          <a:off x="8750300" y="6011402"/>
          <a:ext cx="889000" cy="49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88458</xdr:rowOff>
    </xdr:from>
    <xdr:to>
      <xdr:col>50</xdr:col>
      <xdr:colOff>165100</xdr:colOff>
      <xdr:row>35</xdr:row>
      <xdr:rowOff>18608</xdr:rowOff>
    </xdr:to>
    <xdr:sp macro="" textlink="">
      <xdr:nvSpPr>
        <xdr:cNvPr id="294" name="フローチャート: 判断 293"/>
        <xdr:cNvSpPr/>
      </xdr:nvSpPr>
      <xdr:spPr>
        <a:xfrm>
          <a:off x="9588500" y="591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35135</xdr:rowOff>
    </xdr:from>
    <xdr:ext cx="599010" cy="259045"/>
    <xdr:sp macro="" textlink="">
      <xdr:nvSpPr>
        <xdr:cNvPr id="295" name="テキスト ボックス 294"/>
        <xdr:cNvSpPr txBox="1"/>
      </xdr:nvSpPr>
      <xdr:spPr>
        <a:xfrm>
          <a:off x="9339795" y="569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158159</xdr:rowOff>
    </xdr:from>
    <xdr:to>
      <xdr:col>45</xdr:col>
      <xdr:colOff>177800</xdr:colOff>
      <xdr:row>38</xdr:row>
      <xdr:rowOff>58700</xdr:rowOff>
    </xdr:to>
    <xdr:cxnSp macro="">
      <xdr:nvCxnSpPr>
        <xdr:cNvPr id="296" name="直線コネクタ 295"/>
        <xdr:cNvCxnSpPr/>
      </xdr:nvCxnSpPr>
      <xdr:spPr>
        <a:xfrm flipV="1">
          <a:off x="7861300" y="6501809"/>
          <a:ext cx="889000" cy="7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128566</xdr:rowOff>
    </xdr:from>
    <xdr:to>
      <xdr:col>46</xdr:col>
      <xdr:colOff>38100</xdr:colOff>
      <xdr:row>38</xdr:row>
      <xdr:rowOff>58716</xdr:rowOff>
    </xdr:to>
    <xdr:sp macro="" textlink="">
      <xdr:nvSpPr>
        <xdr:cNvPr id="297" name="フローチャート: 判断 296"/>
        <xdr:cNvSpPr/>
      </xdr:nvSpPr>
      <xdr:spPr>
        <a:xfrm>
          <a:off x="8699500" y="64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49843</xdr:rowOff>
    </xdr:from>
    <xdr:ext cx="534377" cy="259045"/>
    <xdr:sp macro="" textlink="">
      <xdr:nvSpPr>
        <xdr:cNvPr id="298" name="テキスト ボックス 297"/>
        <xdr:cNvSpPr txBox="1"/>
      </xdr:nvSpPr>
      <xdr:spPr>
        <a:xfrm>
          <a:off x="8483111" y="65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58700</xdr:rowOff>
    </xdr:from>
    <xdr:to>
      <xdr:col>41</xdr:col>
      <xdr:colOff>50800</xdr:colOff>
      <xdr:row>38</xdr:row>
      <xdr:rowOff>64057</xdr:rowOff>
    </xdr:to>
    <xdr:cxnSp macro="">
      <xdr:nvCxnSpPr>
        <xdr:cNvPr id="299" name="直線コネクタ 298"/>
        <xdr:cNvCxnSpPr/>
      </xdr:nvCxnSpPr>
      <xdr:spPr>
        <a:xfrm flipV="1">
          <a:off x="6972300" y="6573800"/>
          <a:ext cx="889000" cy="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143002</xdr:rowOff>
    </xdr:from>
    <xdr:to>
      <xdr:col>41</xdr:col>
      <xdr:colOff>101600</xdr:colOff>
      <xdr:row>38</xdr:row>
      <xdr:rowOff>73152</xdr:rowOff>
    </xdr:to>
    <xdr:sp macro="" textlink="">
      <xdr:nvSpPr>
        <xdr:cNvPr id="300" name="フローチャート: 判断 299"/>
        <xdr:cNvSpPr/>
      </xdr:nvSpPr>
      <xdr:spPr>
        <a:xfrm>
          <a:off x="7810500" y="648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89679</xdr:rowOff>
    </xdr:from>
    <xdr:ext cx="534377" cy="259045"/>
    <xdr:sp macro="" textlink="">
      <xdr:nvSpPr>
        <xdr:cNvPr id="301" name="テキスト ボックス 300"/>
        <xdr:cNvSpPr txBox="1"/>
      </xdr:nvSpPr>
      <xdr:spPr>
        <a:xfrm>
          <a:off x="7594111" y="626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146374</xdr:rowOff>
    </xdr:from>
    <xdr:to>
      <xdr:col>36</xdr:col>
      <xdr:colOff>165100</xdr:colOff>
      <xdr:row>38</xdr:row>
      <xdr:rowOff>76524</xdr:rowOff>
    </xdr:to>
    <xdr:sp macro="" textlink="">
      <xdr:nvSpPr>
        <xdr:cNvPr id="302" name="フローチャート: 判断 301"/>
        <xdr:cNvSpPr/>
      </xdr:nvSpPr>
      <xdr:spPr>
        <a:xfrm>
          <a:off x="6921500" y="64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93051</xdr:rowOff>
    </xdr:from>
    <xdr:ext cx="534377" cy="259045"/>
    <xdr:sp macro="" textlink="">
      <xdr:nvSpPr>
        <xdr:cNvPr id="303" name="テキスト ボックス 302"/>
        <xdr:cNvSpPr txBox="1"/>
      </xdr:nvSpPr>
      <xdr:spPr>
        <a:xfrm>
          <a:off x="6705111" y="626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107481</xdr:rowOff>
    </xdr:from>
    <xdr:to>
      <xdr:col>55</xdr:col>
      <xdr:colOff>50800</xdr:colOff>
      <xdr:row>38</xdr:row>
      <xdr:rowOff>37632</xdr:rowOff>
    </xdr:to>
    <xdr:sp macro="" textlink="">
      <xdr:nvSpPr>
        <xdr:cNvPr id="309" name="楕円 308"/>
        <xdr:cNvSpPr/>
      </xdr:nvSpPr>
      <xdr:spPr>
        <a:xfrm>
          <a:off x="10426700" y="64511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22408</xdr:rowOff>
    </xdr:from>
    <xdr:ext cx="534377" cy="259045"/>
    <xdr:sp macro="" textlink="">
      <xdr:nvSpPr>
        <xdr:cNvPr id="310" name="補助費等該当値テキスト"/>
        <xdr:cNvSpPr txBox="1"/>
      </xdr:nvSpPr>
      <xdr:spPr>
        <a:xfrm>
          <a:off x="10528300" y="636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131302</xdr:rowOff>
    </xdr:from>
    <xdr:to>
      <xdr:col>50</xdr:col>
      <xdr:colOff>165100</xdr:colOff>
      <xdr:row>35</xdr:row>
      <xdr:rowOff>61452</xdr:rowOff>
    </xdr:to>
    <xdr:sp macro="" textlink="">
      <xdr:nvSpPr>
        <xdr:cNvPr id="311" name="楕円 310"/>
        <xdr:cNvSpPr/>
      </xdr:nvSpPr>
      <xdr:spPr>
        <a:xfrm>
          <a:off x="9588500" y="59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52579</xdr:rowOff>
    </xdr:from>
    <xdr:ext cx="599010" cy="259045"/>
    <xdr:sp macro="" textlink="">
      <xdr:nvSpPr>
        <xdr:cNvPr id="312" name="テキスト ボックス 311"/>
        <xdr:cNvSpPr txBox="1"/>
      </xdr:nvSpPr>
      <xdr:spPr>
        <a:xfrm>
          <a:off x="9339795" y="605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107359</xdr:rowOff>
    </xdr:from>
    <xdr:to>
      <xdr:col>46</xdr:col>
      <xdr:colOff>38100</xdr:colOff>
      <xdr:row>38</xdr:row>
      <xdr:rowOff>37509</xdr:rowOff>
    </xdr:to>
    <xdr:sp macro="" textlink="">
      <xdr:nvSpPr>
        <xdr:cNvPr id="313" name="楕円 312"/>
        <xdr:cNvSpPr/>
      </xdr:nvSpPr>
      <xdr:spPr>
        <a:xfrm>
          <a:off x="8699500" y="645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54036</xdr:rowOff>
    </xdr:from>
    <xdr:ext cx="534377" cy="259045"/>
    <xdr:sp macro="" textlink="">
      <xdr:nvSpPr>
        <xdr:cNvPr id="314" name="テキスト ボックス 313"/>
        <xdr:cNvSpPr txBox="1"/>
      </xdr:nvSpPr>
      <xdr:spPr>
        <a:xfrm>
          <a:off x="8483111" y="62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7900</xdr:rowOff>
    </xdr:from>
    <xdr:to>
      <xdr:col>41</xdr:col>
      <xdr:colOff>101600</xdr:colOff>
      <xdr:row>38</xdr:row>
      <xdr:rowOff>109500</xdr:rowOff>
    </xdr:to>
    <xdr:sp macro="" textlink="">
      <xdr:nvSpPr>
        <xdr:cNvPr id="315" name="楕円 314"/>
        <xdr:cNvSpPr/>
      </xdr:nvSpPr>
      <xdr:spPr>
        <a:xfrm>
          <a:off x="7810500" y="65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100627</xdr:rowOff>
    </xdr:from>
    <xdr:ext cx="534377" cy="259045"/>
    <xdr:sp macro="" textlink="">
      <xdr:nvSpPr>
        <xdr:cNvPr id="316" name="テキスト ボックス 315"/>
        <xdr:cNvSpPr txBox="1"/>
      </xdr:nvSpPr>
      <xdr:spPr>
        <a:xfrm>
          <a:off x="7594111" y="661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13257</xdr:rowOff>
    </xdr:from>
    <xdr:to>
      <xdr:col>36</xdr:col>
      <xdr:colOff>165100</xdr:colOff>
      <xdr:row>38</xdr:row>
      <xdr:rowOff>114857</xdr:rowOff>
    </xdr:to>
    <xdr:sp macro="" textlink="">
      <xdr:nvSpPr>
        <xdr:cNvPr id="317" name="楕円 316"/>
        <xdr:cNvSpPr/>
      </xdr:nvSpPr>
      <xdr:spPr>
        <a:xfrm>
          <a:off x="6921500" y="652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105984</xdr:rowOff>
    </xdr:from>
    <xdr:ext cx="534377" cy="259045"/>
    <xdr:sp macro="" textlink="">
      <xdr:nvSpPr>
        <xdr:cNvPr id="318" name="テキスト ボックス 317"/>
        <xdr:cNvSpPr txBox="1"/>
      </xdr:nvSpPr>
      <xdr:spPr>
        <a:xfrm>
          <a:off x="6705111" y="662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78641</xdr:rowOff>
    </xdr:from>
    <xdr:to>
      <xdr:col>54</xdr:col>
      <xdr:colOff>189865</xdr:colOff>
      <xdr:row>58</xdr:row>
      <xdr:rowOff>57010</xdr:rowOff>
    </xdr:to>
    <xdr:cxnSp macro="">
      <xdr:nvCxnSpPr>
        <xdr:cNvPr id="340" name="直線コネクタ 339"/>
        <xdr:cNvCxnSpPr/>
      </xdr:nvCxnSpPr>
      <xdr:spPr>
        <a:xfrm flipV="1">
          <a:off x="10475595" y="8822591"/>
          <a:ext cx="1270" cy="1178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60837</xdr:rowOff>
    </xdr:from>
    <xdr:ext cx="534377" cy="259045"/>
    <xdr:sp macro="" textlink="">
      <xdr:nvSpPr>
        <xdr:cNvPr id="341" name="普通建設事業費最小値テキスト"/>
        <xdr:cNvSpPr txBox="1"/>
      </xdr:nvSpPr>
      <xdr:spPr>
        <a:xfrm>
          <a:off x="10528300" y="100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57010</xdr:rowOff>
    </xdr:from>
    <xdr:to>
      <xdr:col>55</xdr:col>
      <xdr:colOff>88900</xdr:colOff>
      <xdr:row>58</xdr:row>
      <xdr:rowOff>57010</xdr:rowOff>
    </xdr:to>
    <xdr:cxnSp macro="">
      <xdr:nvCxnSpPr>
        <xdr:cNvPr id="342" name="直線コネクタ 341"/>
        <xdr:cNvCxnSpPr/>
      </xdr:nvCxnSpPr>
      <xdr:spPr>
        <a:xfrm>
          <a:off x="10388600" y="10001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25318</xdr:rowOff>
    </xdr:from>
    <xdr:ext cx="599010" cy="259045"/>
    <xdr:sp macro="" textlink="">
      <xdr:nvSpPr>
        <xdr:cNvPr id="343" name="普通建設事業費最大値テキスト"/>
        <xdr:cNvSpPr txBox="1"/>
      </xdr:nvSpPr>
      <xdr:spPr>
        <a:xfrm>
          <a:off x="10528300" y="859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78641</xdr:rowOff>
    </xdr:from>
    <xdr:to>
      <xdr:col>55</xdr:col>
      <xdr:colOff>88900</xdr:colOff>
      <xdr:row>51</xdr:row>
      <xdr:rowOff>78641</xdr:rowOff>
    </xdr:to>
    <xdr:cxnSp macro="">
      <xdr:nvCxnSpPr>
        <xdr:cNvPr id="344" name="直線コネクタ 343"/>
        <xdr:cNvCxnSpPr/>
      </xdr:nvCxnSpPr>
      <xdr:spPr>
        <a:xfrm>
          <a:off x="10388600" y="882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120676</xdr:rowOff>
    </xdr:from>
    <xdr:to>
      <xdr:col>55</xdr:col>
      <xdr:colOff>0</xdr:colOff>
      <xdr:row>56</xdr:row>
      <xdr:rowOff>71024</xdr:rowOff>
    </xdr:to>
    <xdr:cxnSp macro="">
      <xdr:nvCxnSpPr>
        <xdr:cNvPr id="345" name="直線コネクタ 344"/>
        <xdr:cNvCxnSpPr/>
      </xdr:nvCxnSpPr>
      <xdr:spPr>
        <a:xfrm>
          <a:off x="9639300" y="9550426"/>
          <a:ext cx="838200" cy="12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13621</xdr:rowOff>
    </xdr:from>
    <xdr:ext cx="534377" cy="259045"/>
    <xdr:sp macro="" textlink="">
      <xdr:nvSpPr>
        <xdr:cNvPr id="346" name="普通建設事業費平均値テキスト"/>
        <xdr:cNvSpPr txBox="1"/>
      </xdr:nvSpPr>
      <xdr:spPr>
        <a:xfrm>
          <a:off x="10528300" y="9443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162194</xdr:rowOff>
    </xdr:from>
    <xdr:to>
      <xdr:col>55</xdr:col>
      <xdr:colOff>50800</xdr:colOff>
      <xdr:row>56</xdr:row>
      <xdr:rowOff>92344</xdr:rowOff>
    </xdr:to>
    <xdr:sp macro="" textlink="">
      <xdr:nvSpPr>
        <xdr:cNvPr id="347" name="フローチャート: 判断 346"/>
        <xdr:cNvSpPr/>
      </xdr:nvSpPr>
      <xdr:spPr>
        <a:xfrm>
          <a:off x="10426700" y="959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120676</xdr:rowOff>
    </xdr:from>
    <xdr:to>
      <xdr:col>50</xdr:col>
      <xdr:colOff>114300</xdr:colOff>
      <xdr:row>56</xdr:row>
      <xdr:rowOff>39340</xdr:rowOff>
    </xdr:to>
    <xdr:cxnSp macro="">
      <xdr:nvCxnSpPr>
        <xdr:cNvPr id="348" name="直線コネクタ 347"/>
        <xdr:cNvCxnSpPr/>
      </xdr:nvCxnSpPr>
      <xdr:spPr>
        <a:xfrm flipV="1">
          <a:off x="8750300" y="9550426"/>
          <a:ext cx="8890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8286</xdr:rowOff>
    </xdr:from>
    <xdr:to>
      <xdr:col>50</xdr:col>
      <xdr:colOff>165100</xdr:colOff>
      <xdr:row>56</xdr:row>
      <xdr:rowOff>109886</xdr:rowOff>
    </xdr:to>
    <xdr:sp macro="" textlink="">
      <xdr:nvSpPr>
        <xdr:cNvPr id="349" name="フローチャート: 判断 348"/>
        <xdr:cNvSpPr/>
      </xdr:nvSpPr>
      <xdr:spPr>
        <a:xfrm>
          <a:off x="9588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101013</xdr:rowOff>
    </xdr:from>
    <xdr:ext cx="534377" cy="259045"/>
    <xdr:sp macro="" textlink="">
      <xdr:nvSpPr>
        <xdr:cNvPr id="350" name="テキスト ボックス 349"/>
        <xdr:cNvSpPr txBox="1"/>
      </xdr:nvSpPr>
      <xdr:spPr>
        <a:xfrm>
          <a:off x="9372111" y="97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139078</xdr:rowOff>
    </xdr:from>
    <xdr:to>
      <xdr:col>45</xdr:col>
      <xdr:colOff>177800</xdr:colOff>
      <xdr:row>56</xdr:row>
      <xdr:rowOff>39340</xdr:rowOff>
    </xdr:to>
    <xdr:cxnSp macro="">
      <xdr:nvCxnSpPr>
        <xdr:cNvPr id="351" name="直線コネクタ 350"/>
        <xdr:cNvCxnSpPr/>
      </xdr:nvCxnSpPr>
      <xdr:spPr>
        <a:xfrm>
          <a:off x="7861300" y="9568828"/>
          <a:ext cx="889000" cy="7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2" name="フローチャート: 判断 351"/>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3" name="テキスト ボックス 352"/>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139078</xdr:rowOff>
    </xdr:from>
    <xdr:to>
      <xdr:col>41</xdr:col>
      <xdr:colOff>50800</xdr:colOff>
      <xdr:row>56</xdr:row>
      <xdr:rowOff>114321</xdr:rowOff>
    </xdr:to>
    <xdr:cxnSp macro="">
      <xdr:nvCxnSpPr>
        <xdr:cNvPr id="354" name="直線コネクタ 353"/>
        <xdr:cNvCxnSpPr/>
      </xdr:nvCxnSpPr>
      <xdr:spPr>
        <a:xfrm flipV="1">
          <a:off x="6972300" y="9568828"/>
          <a:ext cx="889000" cy="14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55" name="フローチャート: 判断 354"/>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56" name="テキスト ボックス 355"/>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57" name="フローチャート: 判断 356"/>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58" name="テキスト ボックス 357"/>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20224</xdr:rowOff>
    </xdr:from>
    <xdr:to>
      <xdr:col>55</xdr:col>
      <xdr:colOff>50800</xdr:colOff>
      <xdr:row>56</xdr:row>
      <xdr:rowOff>121824</xdr:rowOff>
    </xdr:to>
    <xdr:sp macro="" textlink="">
      <xdr:nvSpPr>
        <xdr:cNvPr id="364" name="楕円 363"/>
        <xdr:cNvSpPr/>
      </xdr:nvSpPr>
      <xdr:spPr>
        <a:xfrm>
          <a:off x="10426700" y="96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170101</xdr:rowOff>
    </xdr:from>
    <xdr:ext cx="534377" cy="259045"/>
    <xdr:sp macro="" textlink="">
      <xdr:nvSpPr>
        <xdr:cNvPr id="365" name="普通建設事業費該当値テキスト"/>
        <xdr:cNvSpPr txBox="1"/>
      </xdr:nvSpPr>
      <xdr:spPr>
        <a:xfrm>
          <a:off x="10528300" y="95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69876</xdr:rowOff>
    </xdr:from>
    <xdr:to>
      <xdr:col>50</xdr:col>
      <xdr:colOff>165100</xdr:colOff>
      <xdr:row>56</xdr:row>
      <xdr:rowOff>26</xdr:rowOff>
    </xdr:to>
    <xdr:sp macro="" textlink="">
      <xdr:nvSpPr>
        <xdr:cNvPr id="366" name="楕円 365"/>
        <xdr:cNvSpPr/>
      </xdr:nvSpPr>
      <xdr:spPr>
        <a:xfrm>
          <a:off x="9588500" y="94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16553</xdr:rowOff>
    </xdr:from>
    <xdr:ext cx="599010" cy="259045"/>
    <xdr:sp macro="" textlink="">
      <xdr:nvSpPr>
        <xdr:cNvPr id="367" name="テキスト ボックス 366"/>
        <xdr:cNvSpPr txBox="1"/>
      </xdr:nvSpPr>
      <xdr:spPr>
        <a:xfrm>
          <a:off x="9339795" y="927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159990</xdr:rowOff>
    </xdr:from>
    <xdr:to>
      <xdr:col>46</xdr:col>
      <xdr:colOff>38100</xdr:colOff>
      <xdr:row>56</xdr:row>
      <xdr:rowOff>90140</xdr:rowOff>
    </xdr:to>
    <xdr:sp macro="" textlink="">
      <xdr:nvSpPr>
        <xdr:cNvPr id="368" name="楕円 367"/>
        <xdr:cNvSpPr/>
      </xdr:nvSpPr>
      <xdr:spPr>
        <a:xfrm>
          <a:off x="8699500" y="95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106667</xdr:rowOff>
    </xdr:from>
    <xdr:ext cx="534377" cy="259045"/>
    <xdr:sp macro="" textlink="">
      <xdr:nvSpPr>
        <xdr:cNvPr id="369" name="テキスト ボックス 368"/>
        <xdr:cNvSpPr txBox="1"/>
      </xdr:nvSpPr>
      <xdr:spPr>
        <a:xfrm>
          <a:off x="8483111" y="93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88278</xdr:rowOff>
    </xdr:from>
    <xdr:to>
      <xdr:col>41</xdr:col>
      <xdr:colOff>101600</xdr:colOff>
      <xdr:row>56</xdr:row>
      <xdr:rowOff>18428</xdr:rowOff>
    </xdr:to>
    <xdr:sp macro="" textlink="">
      <xdr:nvSpPr>
        <xdr:cNvPr id="370" name="楕円 369"/>
        <xdr:cNvSpPr/>
      </xdr:nvSpPr>
      <xdr:spPr>
        <a:xfrm>
          <a:off x="7810500" y="95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34955</xdr:rowOff>
    </xdr:from>
    <xdr:ext cx="599010" cy="259045"/>
    <xdr:sp macro="" textlink="">
      <xdr:nvSpPr>
        <xdr:cNvPr id="371" name="テキスト ボックス 370"/>
        <xdr:cNvSpPr txBox="1"/>
      </xdr:nvSpPr>
      <xdr:spPr>
        <a:xfrm>
          <a:off x="7561795" y="929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63521</xdr:rowOff>
    </xdr:from>
    <xdr:to>
      <xdr:col>36</xdr:col>
      <xdr:colOff>165100</xdr:colOff>
      <xdr:row>56</xdr:row>
      <xdr:rowOff>165121</xdr:rowOff>
    </xdr:to>
    <xdr:sp macro="" textlink="">
      <xdr:nvSpPr>
        <xdr:cNvPr id="372" name="楕円 371"/>
        <xdr:cNvSpPr/>
      </xdr:nvSpPr>
      <xdr:spPr>
        <a:xfrm>
          <a:off x="6921500" y="966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10198</xdr:rowOff>
    </xdr:from>
    <xdr:ext cx="534377" cy="259045"/>
    <xdr:sp macro="" textlink="">
      <xdr:nvSpPr>
        <xdr:cNvPr id="373" name="テキスト ボックス 372"/>
        <xdr:cNvSpPr txBox="1"/>
      </xdr:nvSpPr>
      <xdr:spPr>
        <a:xfrm>
          <a:off x="6705111" y="94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104718</xdr:rowOff>
    </xdr:from>
    <xdr:to>
      <xdr:col>54</xdr:col>
      <xdr:colOff>189865</xdr:colOff>
      <xdr:row>78</xdr:row>
      <xdr:rowOff>25400</xdr:rowOff>
    </xdr:to>
    <xdr:cxnSp macro="">
      <xdr:nvCxnSpPr>
        <xdr:cNvPr id="393" name="直線コネクタ 392"/>
        <xdr:cNvCxnSpPr/>
      </xdr:nvCxnSpPr>
      <xdr:spPr>
        <a:xfrm flipV="1">
          <a:off x="10475595" y="12106218"/>
          <a:ext cx="1270" cy="1292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4"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5" name="直線コネクタ 394"/>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51395</xdr:rowOff>
    </xdr:from>
    <xdr:ext cx="599010" cy="259045"/>
    <xdr:sp macro="" textlink="">
      <xdr:nvSpPr>
        <xdr:cNvPr id="396" name="普通建設事業費 （ うち新規整備　）最大値テキスト"/>
        <xdr:cNvSpPr txBox="1"/>
      </xdr:nvSpPr>
      <xdr:spPr>
        <a:xfrm>
          <a:off x="10528300" y="118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104718</xdr:rowOff>
    </xdr:from>
    <xdr:to>
      <xdr:col>55</xdr:col>
      <xdr:colOff>88900</xdr:colOff>
      <xdr:row>70</xdr:row>
      <xdr:rowOff>104718</xdr:rowOff>
    </xdr:to>
    <xdr:cxnSp macro="">
      <xdr:nvCxnSpPr>
        <xdr:cNvPr id="397" name="直線コネクタ 396"/>
        <xdr:cNvCxnSpPr/>
      </xdr:nvCxnSpPr>
      <xdr:spPr>
        <a:xfrm>
          <a:off x="10388600" y="1210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95197</xdr:rowOff>
    </xdr:from>
    <xdr:to>
      <xdr:col>55</xdr:col>
      <xdr:colOff>0</xdr:colOff>
      <xdr:row>77</xdr:row>
      <xdr:rowOff>122069</xdr:rowOff>
    </xdr:to>
    <xdr:cxnSp macro="">
      <xdr:nvCxnSpPr>
        <xdr:cNvPr id="398" name="直線コネクタ 397"/>
        <xdr:cNvCxnSpPr/>
      </xdr:nvCxnSpPr>
      <xdr:spPr>
        <a:xfrm>
          <a:off x="9639300" y="12953947"/>
          <a:ext cx="838200" cy="36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27960</xdr:rowOff>
    </xdr:from>
    <xdr:ext cx="534377" cy="259045"/>
    <xdr:sp macro="" textlink="">
      <xdr:nvSpPr>
        <xdr:cNvPr id="399" name="普通建設事業費 （ うち新規整備　）平均値テキスト"/>
        <xdr:cNvSpPr txBox="1"/>
      </xdr:nvSpPr>
      <xdr:spPr>
        <a:xfrm>
          <a:off x="10528300" y="13058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5083</xdr:rowOff>
    </xdr:from>
    <xdr:to>
      <xdr:col>55</xdr:col>
      <xdr:colOff>50800</xdr:colOff>
      <xdr:row>77</xdr:row>
      <xdr:rowOff>106683</xdr:rowOff>
    </xdr:to>
    <xdr:sp macro="" textlink="">
      <xdr:nvSpPr>
        <xdr:cNvPr id="400" name="フローチャート: 判断 399"/>
        <xdr:cNvSpPr/>
      </xdr:nvSpPr>
      <xdr:spPr>
        <a:xfrm>
          <a:off x="10426700" y="13206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95197</xdr:rowOff>
    </xdr:from>
    <xdr:to>
      <xdr:col>50</xdr:col>
      <xdr:colOff>114300</xdr:colOff>
      <xdr:row>75</xdr:row>
      <xdr:rowOff>131350</xdr:rowOff>
    </xdr:to>
    <xdr:cxnSp macro="">
      <xdr:nvCxnSpPr>
        <xdr:cNvPr id="401" name="直線コネクタ 400"/>
        <xdr:cNvCxnSpPr/>
      </xdr:nvCxnSpPr>
      <xdr:spPr>
        <a:xfrm flipV="1">
          <a:off x="8750300" y="12953947"/>
          <a:ext cx="889000" cy="3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164556</xdr:rowOff>
    </xdr:from>
    <xdr:to>
      <xdr:col>50</xdr:col>
      <xdr:colOff>165100</xdr:colOff>
      <xdr:row>77</xdr:row>
      <xdr:rowOff>94706</xdr:rowOff>
    </xdr:to>
    <xdr:sp macro="" textlink="">
      <xdr:nvSpPr>
        <xdr:cNvPr id="402" name="フローチャート: 判断 401"/>
        <xdr:cNvSpPr/>
      </xdr:nvSpPr>
      <xdr:spPr>
        <a:xfrm>
          <a:off x="9588500" y="131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85833</xdr:rowOff>
    </xdr:from>
    <xdr:ext cx="534377" cy="259045"/>
    <xdr:sp macro="" textlink="">
      <xdr:nvSpPr>
        <xdr:cNvPr id="403" name="テキスト ボックス 402"/>
        <xdr:cNvSpPr txBox="1"/>
      </xdr:nvSpPr>
      <xdr:spPr>
        <a:xfrm>
          <a:off x="9372111" y="132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95638</xdr:rowOff>
    </xdr:from>
    <xdr:to>
      <xdr:col>45</xdr:col>
      <xdr:colOff>177800</xdr:colOff>
      <xdr:row>75</xdr:row>
      <xdr:rowOff>131350</xdr:rowOff>
    </xdr:to>
    <xdr:cxnSp macro="">
      <xdr:nvCxnSpPr>
        <xdr:cNvPr id="404" name="直線コネクタ 403"/>
        <xdr:cNvCxnSpPr/>
      </xdr:nvCxnSpPr>
      <xdr:spPr>
        <a:xfrm>
          <a:off x="7861300" y="12954388"/>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05" name="フローチャート: 判断 404"/>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06" name="テキスト ボックス 405"/>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95638</xdr:rowOff>
    </xdr:from>
    <xdr:to>
      <xdr:col>41</xdr:col>
      <xdr:colOff>50800</xdr:colOff>
      <xdr:row>76</xdr:row>
      <xdr:rowOff>120834</xdr:rowOff>
    </xdr:to>
    <xdr:cxnSp macro="">
      <xdr:nvCxnSpPr>
        <xdr:cNvPr id="407" name="直線コネクタ 406"/>
        <xdr:cNvCxnSpPr/>
      </xdr:nvCxnSpPr>
      <xdr:spPr>
        <a:xfrm flipV="1">
          <a:off x="6972300" y="12954388"/>
          <a:ext cx="889000" cy="1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08" name="フローチャート: 判断 407"/>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09" name="テキスト ボックス 408"/>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0" name="フローチャート: 判断 409"/>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1" name="テキスト ボックス 410"/>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71269</xdr:rowOff>
    </xdr:from>
    <xdr:to>
      <xdr:col>55</xdr:col>
      <xdr:colOff>50800</xdr:colOff>
      <xdr:row>78</xdr:row>
      <xdr:rowOff>1419</xdr:rowOff>
    </xdr:to>
    <xdr:sp macro="" textlink="">
      <xdr:nvSpPr>
        <xdr:cNvPr id="417" name="楕円 416"/>
        <xdr:cNvSpPr/>
      </xdr:nvSpPr>
      <xdr:spPr>
        <a:xfrm>
          <a:off x="10426700" y="132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157646</xdr:rowOff>
    </xdr:from>
    <xdr:ext cx="534377" cy="259045"/>
    <xdr:sp macro="" textlink="">
      <xdr:nvSpPr>
        <xdr:cNvPr id="418" name="普通建設事業費 （ うち新規整備　）該当値テキスト"/>
        <xdr:cNvSpPr txBox="1"/>
      </xdr:nvSpPr>
      <xdr:spPr>
        <a:xfrm>
          <a:off x="10528300" y="131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44397</xdr:rowOff>
    </xdr:from>
    <xdr:to>
      <xdr:col>50</xdr:col>
      <xdr:colOff>165100</xdr:colOff>
      <xdr:row>75</xdr:row>
      <xdr:rowOff>145997</xdr:rowOff>
    </xdr:to>
    <xdr:sp macro="" textlink="">
      <xdr:nvSpPr>
        <xdr:cNvPr id="419" name="楕円 418"/>
        <xdr:cNvSpPr/>
      </xdr:nvSpPr>
      <xdr:spPr>
        <a:xfrm>
          <a:off x="9588500" y="129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162524</xdr:rowOff>
    </xdr:from>
    <xdr:ext cx="534377" cy="259045"/>
    <xdr:sp macro="" textlink="">
      <xdr:nvSpPr>
        <xdr:cNvPr id="420" name="テキスト ボックス 419"/>
        <xdr:cNvSpPr txBox="1"/>
      </xdr:nvSpPr>
      <xdr:spPr>
        <a:xfrm>
          <a:off x="9372111" y="1267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80550</xdr:rowOff>
    </xdr:from>
    <xdr:to>
      <xdr:col>46</xdr:col>
      <xdr:colOff>38100</xdr:colOff>
      <xdr:row>76</xdr:row>
      <xdr:rowOff>10700</xdr:rowOff>
    </xdr:to>
    <xdr:sp macro="" textlink="">
      <xdr:nvSpPr>
        <xdr:cNvPr id="421" name="楕円 420"/>
        <xdr:cNvSpPr/>
      </xdr:nvSpPr>
      <xdr:spPr>
        <a:xfrm>
          <a:off x="8699500" y="129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27227</xdr:rowOff>
    </xdr:from>
    <xdr:ext cx="534377" cy="259045"/>
    <xdr:sp macro="" textlink="">
      <xdr:nvSpPr>
        <xdr:cNvPr id="422" name="テキスト ボックス 421"/>
        <xdr:cNvSpPr txBox="1"/>
      </xdr:nvSpPr>
      <xdr:spPr>
        <a:xfrm>
          <a:off x="8483111" y="1271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44838</xdr:rowOff>
    </xdr:from>
    <xdr:to>
      <xdr:col>41</xdr:col>
      <xdr:colOff>101600</xdr:colOff>
      <xdr:row>75</xdr:row>
      <xdr:rowOff>146438</xdr:rowOff>
    </xdr:to>
    <xdr:sp macro="" textlink="">
      <xdr:nvSpPr>
        <xdr:cNvPr id="423" name="楕円 422"/>
        <xdr:cNvSpPr/>
      </xdr:nvSpPr>
      <xdr:spPr>
        <a:xfrm>
          <a:off x="7810500" y="129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162965</xdr:rowOff>
    </xdr:from>
    <xdr:ext cx="534377" cy="259045"/>
    <xdr:sp macro="" textlink="">
      <xdr:nvSpPr>
        <xdr:cNvPr id="424" name="テキスト ボックス 423"/>
        <xdr:cNvSpPr txBox="1"/>
      </xdr:nvSpPr>
      <xdr:spPr>
        <a:xfrm>
          <a:off x="7594111" y="126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70034</xdr:rowOff>
    </xdr:from>
    <xdr:to>
      <xdr:col>36</xdr:col>
      <xdr:colOff>165100</xdr:colOff>
      <xdr:row>77</xdr:row>
      <xdr:rowOff>184</xdr:rowOff>
    </xdr:to>
    <xdr:sp macro="" textlink="">
      <xdr:nvSpPr>
        <xdr:cNvPr id="425" name="楕円 424"/>
        <xdr:cNvSpPr/>
      </xdr:nvSpPr>
      <xdr:spPr>
        <a:xfrm>
          <a:off x="6921500" y="131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16711</xdr:rowOff>
    </xdr:from>
    <xdr:ext cx="534377" cy="259045"/>
    <xdr:sp macro="" textlink="">
      <xdr:nvSpPr>
        <xdr:cNvPr id="426" name="テキスト ボックス 425"/>
        <xdr:cNvSpPr txBox="1"/>
      </xdr:nvSpPr>
      <xdr:spPr>
        <a:xfrm>
          <a:off x="6705111" y="1287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148717</xdr:rowOff>
    </xdr:from>
    <xdr:to>
      <xdr:col>54</xdr:col>
      <xdr:colOff>189865</xdr:colOff>
      <xdr:row>98</xdr:row>
      <xdr:rowOff>87840</xdr:rowOff>
    </xdr:to>
    <xdr:cxnSp macro="">
      <xdr:nvCxnSpPr>
        <xdr:cNvPr id="448" name="直線コネクタ 447"/>
        <xdr:cNvCxnSpPr/>
      </xdr:nvCxnSpPr>
      <xdr:spPr>
        <a:xfrm flipV="1">
          <a:off x="10475595" y="15750667"/>
          <a:ext cx="1270" cy="113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91667</xdr:rowOff>
    </xdr:from>
    <xdr:ext cx="534377" cy="259045"/>
    <xdr:sp macro="" textlink="">
      <xdr:nvSpPr>
        <xdr:cNvPr id="449" name="普通建設事業費 （ うち更新整備　）最小値テキスト"/>
        <xdr:cNvSpPr txBox="1"/>
      </xdr:nvSpPr>
      <xdr:spPr>
        <a:xfrm>
          <a:off x="10528300" y="168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87840</xdr:rowOff>
    </xdr:from>
    <xdr:to>
      <xdr:col>55</xdr:col>
      <xdr:colOff>88900</xdr:colOff>
      <xdr:row>98</xdr:row>
      <xdr:rowOff>87840</xdr:rowOff>
    </xdr:to>
    <xdr:cxnSp macro="">
      <xdr:nvCxnSpPr>
        <xdr:cNvPr id="450" name="直線コネクタ 449"/>
        <xdr:cNvCxnSpPr/>
      </xdr:nvCxnSpPr>
      <xdr:spPr>
        <a:xfrm>
          <a:off x="10388600" y="1688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95394</xdr:rowOff>
    </xdr:from>
    <xdr:ext cx="599010" cy="259045"/>
    <xdr:sp macro="" textlink="">
      <xdr:nvSpPr>
        <xdr:cNvPr id="451" name="普通建設事業費 （ うち更新整備　）最大値テキスト"/>
        <xdr:cNvSpPr txBox="1"/>
      </xdr:nvSpPr>
      <xdr:spPr>
        <a:xfrm>
          <a:off x="10528300" y="1552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148717</xdr:rowOff>
    </xdr:from>
    <xdr:to>
      <xdr:col>55</xdr:col>
      <xdr:colOff>88900</xdr:colOff>
      <xdr:row>91</xdr:row>
      <xdr:rowOff>148717</xdr:rowOff>
    </xdr:to>
    <xdr:cxnSp macro="">
      <xdr:nvCxnSpPr>
        <xdr:cNvPr id="452" name="直線コネクタ 451"/>
        <xdr:cNvCxnSpPr/>
      </xdr:nvCxnSpPr>
      <xdr:spPr>
        <a:xfrm>
          <a:off x="10388600" y="1575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157262</xdr:rowOff>
    </xdr:from>
    <xdr:to>
      <xdr:col>55</xdr:col>
      <xdr:colOff>0</xdr:colOff>
      <xdr:row>97</xdr:row>
      <xdr:rowOff>170104</xdr:rowOff>
    </xdr:to>
    <xdr:cxnSp macro="">
      <xdr:nvCxnSpPr>
        <xdr:cNvPr id="453" name="直線コネクタ 452"/>
        <xdr:cNvCxnSpPr/>
      </xdr:nvCxnSpPr>
      <xdr:spPr>
        <a:xfrm flipV="1">
          <a:off x="9639300" y="16616462"/>
          <a:ext cx="838200" cy="18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157766</xdr:rowOff>
    </xdr:from>
    <xdr:ext cx="534377" cy="259045"/>
    <xdr:sp macro="" textlink="">
      <xdr:nvSpPr>
        <xdr:cNvPr id="454" name="普通建設事業費 （ うち更新整備　）平均値テキスト"/>
        <xdr:cNvSpPr txBox="1"/>
      </xdr:nvSpPr>
      <xdr:spPr>
        <a:xfrm>
          <a:off x="10528300" y="16616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7889</xdr:rowOff>
    </xdr:from>
    <xdr:to>
      <xdr:col>55</xdr:col>
      <xdr:colOff>50800</xdr:colOff>
      <xdr:row>97</xdr:row>
      <xdr:rowOff>109489</xdr:rowOff>
    </xdr:to>
    <xdr:sp macro="" textlink="">
      <xdr:nvSpPr>
        <xdr:cNvPr id="455" name="フローチャート: 判断 454"/>
        <xdr:cNvSpPr/>
      </xdr:nvSpPr>
      <xdr:spPr>
        <a:xfrm>
          <a:off x="10426700" y="1663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170104</xdr:rowOff>
    </xdr:from>
    <xdr:to>
      <xdr:col>50</xdr:col>
      <xdr:colOff>114300</xdr:colOff>
      <xdr:row>98</xdr:row>
      <xdr:rowOff>47529</xdr:rowOff>
    </xdr:to>
    <xdr:cxnSp macro="">
      <xdr:nvCxnSpPr>
        <xdr:cNvPr id="456" name="直線コネクタ 455"/>
        <xdr:cNvCxnSpPr/>
      </xdr:nvCxnSpPr>
      <xdr:spPr>
        <a:xfrm flipV="1">
          <a:off x="8750300" y="16800754"/>
          <a:ext cx="889000" cy="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27964</xdr:rowOff>
    </xdr:from>
    <xdr:to>
      <xdr:col>50</xdr:col>
      <xdr:colOff>165100</xdr:colOff>
      <xdr:row>97</xdr:row>
      <xdr:rowOff>129564</xdr:rowOff>
    </xdr:to>
    <xdr:sp macro="" textlink="">
      <xdr:nvSpPr>
        <xdr:cNvPr id="457" name="フローチャート: 判断 456"/>
        <xdr:cNvSpPr/>
      </xdr:nvSpPr>
      <xdr:spPr>
        <a:xfrm>
          <a:off x="9588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146091</xdr:rowOff>
    </xdr:from>
    <xdr:ext cx="534377" cy="259045"/>
    <xdr:sp macro="" textlink="">
      <xdr:nvSpPr>
        <xdr:cNvPr id="458" name="テキスト ボックス 457"/>
        <xdr:cNvSpPr txBox="1"/>
      </xdr:nvSpPr>
      <xdr:spPr>
        <a:xfrm>
          <a:off x="9372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25898</xdr:rowOff>
    </xdr:from>
    <xdr:to>
      <xdr:col>45</xdr:col>
      <xdr:colOff>177800</xdr:colOff>
      <xdr:row>98</xdr:row>
      <xdr:rowOff>47529</xdr:rowOff>
    </xdr:to>
    <xdr:cxnSp macro="">
      <xdr:nvCxnSpPr>
        <xdr:cNvPr id="459" name="直線コネクタ 458"/>
        <xdr:cNvCxnSpPr/>
      </xdr:nvCxnSpPr>
      <xdr:spPr>
        <a:xfrm>
          <a:off x="7861300" y="16827998"/>
          <a:ext cx="889000" cy="2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76322</xdr:rowOff>
    </xdr:from>
    <xdr:to>
      <xdr:col>46</xdr:col>
      <xdr:colOff>38100</xdr:colOff>
      <xdr:row>98</xdr:row>
      <xdr:rowOff>6472</xdr:rowOff>
    </xdr:to>
    <xdr:sp macro="" textlink="">
      <xdr:nvSpPr>
        <xdr:cNvPr id="460" name="フローチャート: 判断 459"/>
        <xdr:cNvSpPr/>
      </xdr:nvSpPr>
      <xdr:spPr>
        <a:xfrm>
          <a:off x="8699500" y="167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22999</xdr:rowOff>
    </xdr:from>
    <xdr:ext cx="534377" cy="259045"/>
    <xdr:sp macro="" textlink="">
      <xdr:nvSpPr>
        <xdr:cNvPr id="461" name="テキスト ボックス 460"/>
        <xdr:cNvSpPr txBox="1"/>
      </xdr:nvSpPr>
      <xdr:spPr>
        <a:xfrm>
          <a:off x="8483111" y="164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25898</xdr:rowOff>
    </xdr:from>
    <xdr:to>
      <xdr:col>41</xdr:col>
      <xdr:colOff>50800</xdr:colOff>
      <xdr:row>98</xdr:row>
      <xdr:rowOff>36957</xdr:rowOff>
    </xdr:to>
    <xdr:cxnSp macro="">
      <xdr:nvCxnSpPr>
        <xdr:cNvPr id="462" name="直線コネクタ 461"/>
        <xdr:cNvCxnSpPr/>
      </xdr:nvCxnSpPr>
      <xdr:spPr>
        <a:xfrm flipV="1">
          <a:off x="6972300" y="16827998"/>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91900</xdr:rowOff>
    </xdr:from>
    <xdr:to>
      <xdr:col>41</xdr:col>
      <xdr:colOff>101600</xdr:colOff>
      <xdr:row>98</xdr:row>
      <xdr:rowOff>22050</xdr:rowOff>
    </xdr:to>
    <xdr:sp macro="" textlink="">
      <xdr:nvSpPr>
        <xdr:cNvPr id="463" name="フローチャート: 判断 462"/>
        <xdr:cNvSpPr/>
      </xdr:nvSpPr>
      <xdr:spPr>
        <a:xfrm>
          <a:off x="7810500" y="167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38577</xdr:rowOff>
    </xdr:from>
    <xdr:ext cx="534377" cy="259045"/>
    <xdr:sp macro="" textlink="">
      <xdr:nvSpPr>
        <xdr:cNvPr id="464" name="テキスト ボックス 463"/>
        <xdr:cNvSpPr txBox="1"/>
      </xdr:nvSpPr>
      <xdr:spPr>
        <a:xfrm>
          <a:off x="7594111" y="1649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82389</xdr:rowOff>
    </xdr:from>
    <xdr:to>
      <xdr:col>36</xdr:col>
      <xdr:colOff>165100</xdr:colOff>
      <xdr:row>98</xdr:row>
      <xdr:rowOff>12539</xdr:rowOff>
    </xdr:to>
    <xdr:sp macro="" textlink="">
      <xdr:nvSpPr>
        <xdr:cNvPr id="465" name="フローチャート: 判断 464"/>
        <xdr:cNvSpPr/>
      </xdr:nvSpPr>
      <xdr:spPr>
        <a:xfrm>
          <a:off x="6921500" y="1671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29066</xdr:rowOff>
    </xdr:from>
    <xdr:ext cx="534377" cy="259045"/>
    <xdr:sp macro="" textlink="">
      <xdr:nvSpPr>
        <xdr:cNvPr id="466" name="テキスト ボックス 465"/>
        <xdr:cNvSpPr txBox="1"/>
      </xdr:nvSpPr>
      <xdr:spPr>
        <a:xfrm>
          <a:off x="6705111" y="164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106462</xdr:rowOff>
    </xdr:from>
    <xdr:to>
      <xdr:col>55</xdr:col>
      <xdr:colOff>50800</xdr:colOff>
      <xdr:row>97</xdr:row>
      <xdr:rowOff>36612</xdr:rowOff>
    </xdr:to>
    <xdr:sp macro="" textlink="">
      <xdr:nvSpPr>
        <xdr:cNvPr id="472" name="楕円 471"/>
        <xdr:cNvSpPr/>
      </xdr:nvSpPr>
      <xdr:spPr>
        <a:xfrm>
          <a:off x="10426700" y="165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129339</xdr:rowOff>
    </xdr:from>
    <xdr:ext cx="534377" cy="259045"/>
    <xdr:sp macro="" textlink="">
      <xdr:nvSpPr>
        <xdr:cNvPr id="473" name="普通建設事業費 （ うち更新整備　）該当値テキスト"/>
        <xdr:cNvSpPr txBox="1"/>
      </xdr:nvSpPr>
      <xdr:spPr>
        <a:xfrm>
          <a:off x="10528300" y="1641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119304</xdr:rowOff>
    </xdr:from>
    <xdr:to>
      <xdr:col>50</xdr:col>
      <xdr:colOff>165100</xdr:colOff>
      <xdr:row>98</xdr:row>
      <xdr:rowOff>49454</xdr:rowOff>
    </xdr:to>
    <xdr:sp macro="" textlink="">
      <xdr:nvSpPr>
        <xdr:cNvPr id="474" name="楕円 473"/>
        <xdr:cNvSpPr/>
      </xdr:nvSpPr>
      <xdr:spPr>
        <a:xfrm>
          <a:off x="9588500" y="167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40581</xdr:rowOff>
    </xdr:from>
    <xdr:ext cx="534377" cy="259045"/>
    <xdr:sp macro="" textlink="">
      <xdr:nvSpPr>
        <xdr:cNvPr id="475" name="テキスト ボックス 474"/>
        <xdr:cNvSpPr txBox="1"/>
      </xdr:nvSpPr>
      <xdr:spPr>
        <a:xfrm>
          <a:off x="9372111" y="168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168179</xdr:rowOff>
    </xdr:from>
    <xdr:to>
      <xdr:col>46</xdr:col>
      <xdr:colOff>38100</xdr:colOff>
      <xdr:row>98</xdr:row>
      <xdr:rowOff>98329</xdr:rowOff>
    </xdr:to>
    <xdr:sp macro="" textlink="">
      <xdr:nvSpPr>
        <xdr:cNvPr id="476" name="楕円 475"/>
        <xdr:cNvSpPr/>
      </xdr:nvSpPr>
      <xdr:spPr>
        <a:xfrm>
          <a:off x="8699500" y="167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89456</xdr:rowOff>
    </xdr:from>
    <xdr:ext cx="534377" cy="259045"/>
    <xdr:sp macro="" textlink="">
      <xdr:nvSpPr>
        <xdr:cNvPr id="477" name="テキスト ボックス 476"/>
        <xdr:cNvSpPr txBox="1"/>
      </xdr:nvSpPr>
      <xdr:spPr>
        <a:xfrm>
          <a:off x="8483111" y="1689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146548</xdr:rowOff>
    </xdr:from>
    <xdr:to>
      <xdr:col>41</xdr:col>
      <xdr:colOff>101600</xdr:colOff>
      <xdr:row>98</xdr:row>
      <xdr:rowOff>76698</xdr:rowOff>
    </xdr:to>
    <xdr:sp macro="" textlink="">
      <xdr:nvSpPr>
        <xdr:cNvPr id="478" name="楕円 477"/>
        <xdr:cNvSpPr/>
      </xdr:nvSpPr>
      <xdr:spPr>
        <a:xfrm>
          <a:off x="7810500" y="1677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67825</xdr:rowOff>
    </xdr:from>
    <xdr:ext cx="534377" cy="259045"/>
    <xdr:sp macro="" textlink="">
      <xdr:nvSpPr>
        <xdr:cNvPr id="479" name="テキスト ボックス 478"/>
        <xdr:cNvSpPr txBox="1"/>
      </xdr:nvSpPr>
      <xdr:spPr>
        <a:xfrm>
          <a:off x="7594111" y="168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157607</xdr:rowOff>
    </xdr:from>
    <xdr:to>
      <xdr:col>36</xdr:col>
      <xdr:colOff>165100</xdr:colOff>
      <xdr:row>98</xdr:row>
      <xdr:rowOff>87757</xdr:rowOff>
    </xdr:to>
    <xdr:sp macro="" textlink="">
      <xdr:nvSpPr>
        <xdr:cNvPr id="480" name="楕円 479"/>
        <xdr:cNvSpPr/>
      </xdr:nvSpPr>
      <xdr:spPr>
        <a:xfrm>
          <a:off x="6921500" y="167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78884</xdr:rowOff>
    </xdr:from>
    <xdr:ext cx="534377" cy="259045"/>
    <xdr:sp macro="" textlink="">
      <xdr:nvSpPr>
        <xdr:cNvPr id="481" name="テキスト ボックス 480"/>
        <xdr:cNvSpPr txBox="1"/>
      </xdr:nvSpPr>
      <xdr:spPr>
        <a:xfrm>
          <a:off x="6705111" y="168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62553</xdr:rowOff>
    </xdr:from>
    <xdr:to>
      <xdr:col>85</xdr:col>
      <xdr:colOff>126364</xdr:colOff>
      <xdr:row>38</xdr:row>
      <xdr:rowOff>25400</xdr:rowOff>
    </xdr:to>
    <xdr:cxnSp macro="">
      <xdr:nvCxnSpPr>
        <xdr:cNvPr id="501" name="直線コネクタ 500"/>
        <xdr:cNvCxnSpPr/>
      </xdr:nvCxnSpPr>
      <xdr:spPr>
        <a:xfrm flipV="1">
          <a:off x="16317595" y="5377503"/>
          <a:ext cx="1269" cy="1162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9230</xdr:rowOff>
    </xdr:from>
    <xdr:ext cx="599010" cy="259045"/>
    <xdr:sp macro="" textlink="">
      <xdr:nvSpPr>
        <xdr:cNvPr id="504" name="災害復旧事業費最大値テキスト"/>
        <xdr:cNvSpPr txBox="1"/>
      </xdr:nvSpPr>
      <xdr:spPr>
        <a:xfrm>
          <a:off x="16370300" y="515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62553</xdr:rowOff>
    </xdr:from>
    <xdr:to>
      <xdr:col>86</xdr:col>
      <xdr:colOff>25400</xdr:colOff>
      <xdr:row>31</xdr:row>
      <xdr:rowOff>62553</xdr:rowOff>
    </xdr:to>
    <xdr:cxnSp macro="">
      <xdr:nvCxnSpPr>
        <xdr:cNvPr id="505" name="直線コネクタ 504"/>
        <xdr:cNvCxnSpPr/>
      </xdr:nvCxnSpPr>
      <xdr:spPr>
        <a:xfrm>
          <a:off x="16230600" y="537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22406</xdr:rowOff>
    </xdr:from>
    <xdr:to>
      <xdr:col>85</xdr:col>
      <xdr:colOff>127000</xdr:colOff>
      <xdr:row>38</xdr:row>
      <xdr:rowOff>25400</xdr:rowOff>
    </xdr:to>
    <xdr:cxnSp macro="">
      <xdr:nvCxnSpPr>
        <xdr:cNvPr id="506" name="直線コネクタ 505"/>
        <xdr:cNvCxnSpPr/>
      </xdr:nvCxnSpPr>
      <xdr:spPr>
        <a:xfrm>
          <a:off x="15481300" y="6537506"/>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111411</xdr:rowOff>
    </xdr:from>
    <xdr:ext cx="534377" cy="259045"/>
    <xdr:sp macro="" textlink="">
      <xdr:nvSpPr>
        <xdr:cNvPr id="507" name="災害復旧事業費平均値テキスト"/>
        <xdr:cNvSpPr txBox="1"/>
      </xdr:nvSpPr>
      <xdr:spPr>
        <a:xfrm>
          <a:off x="16370300" y="6283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88534</xdr:rowOff>
    </xdr:from>
    <xdr:to>
      <xdr:col>85</xdr:col>
      <xdr:colOff>177800</xdr:colOff>
      <xdr:row>38</xdr:row>
      <xdr:rowOff>18684</xdr:rowOff>
    </xdr:to>
    <xdr:sp macro="" textlink="">
      <xdr:nvSpPr>
        <xdr:cNvPr id="508" name="フローチャート: 判断 507"/>
        <xdr:cNvSpPr/>
      </xdr:nvSpPr>
      <xdr:spPr>
        <a:xfrm>
          <a:off x="16268700" y="643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22406</xdr:rowOff>
    </xdr:from>
    <xdr:to>
      <xdr:col>81</xdr:col>
      <xdr:colOff>50800</xdr:colOff>
      <xdr:row>38</xdr:row>
      <xdr:rowOff>23480</xdr:rowOff>
    </xdr:to>
    <xdr:cxnSp macro="">
      <xdr:nvCxnSpPr>
        <xdr:cNvPr id="509" name="直線コネクタ 508"/>
        <xdr:cNvCxnSpPr/>
      </xdr:nvCxnSpPr>
      <xdr:spPr>
        <a:xfrm flipV="1">
          <a:off x="14592300" y="6537506"/>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93415</xdr:rowOff>
    </xdr:from>
    <xdr:to>
      <xdr:col>81</xdr:col>
      <xdr:colOff>101600</xdr:colOff>
      <xdr:row>38</xdr:row>
      <xdr:rowOff>23564</xdr:rowOff>
    </xdr:to>
    <xdr:sp macro="" textlink="">
      <xdr:nvSpPr>
        <xdr:cNvPr id="510" name="フローチャート: 判断 509"/>
        <xdr:cNvSpPr/>
      </xdr:nvSpPr>
      <xdr:spPr>
        <a:xfrm>
          <a:off x="15430500" y="64370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40092</xdr:rowOff>
    </xdr:from>
    <xdr:ext cx="469744" cy="259045"/>
    <xdr:sp macro="" textlink="">
      <xdr:nvSpPr>
        <xdr:cNvPr id="511" name="テキスト ボックス 510"/>
        <xdr:cNvSpPr txBox="1"/>
      </xdr:nvSpPr>
      <xdr:spPr>
        <a:xfrm>
          <a:off x="15246428" y="621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23480</xdr:rowOff>
    </xdr:from>
    <xdr:to>
      <xdr:col>76</xdr:col>
      <xdr:colOff>114300</xdr:colOff>
      <xdr:row>38</xdr:row>
      <xdr:rowOff>25400</xdr:rowOff>
    </xdr:to>
    <xdr:cxnSp macro="">
      <xdr:nvCxnSpPr>
        <xdr:cNvPr id="512" name="直線コネクタ 511"/>
        <xdr:cNvCxnSpPr/>
      </xdr:nvCxnSpPr>
      <xdr:spPr>
        <a:xfrm flipV="1">
          <a:off x="13703300" y="6538580"/>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101707</xdr:rowOff>
    </xdr:from>
    <xdr:to>
      <xdr:col>76</xdr:col>
      <xdr:colOff>165100</xdr:colOff>
      <xdr:row>38</xdr:row>
      <xdr:rowOff>31857</xdr:rowOff>
    </xdr:to>
    <xdr:sp macro="" textlink="">
      <xdr:nvSpPr>
        <xdr:cNvPr id="513" name="フローチャート: 判断 512"/>
        <xdr:cNvSpPr/>
      </xdr:nvSpPr>
      <xdr:spPr>
        <a:xfrm>
          <a:off x="14541500" y="644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48384</xdr:rowOff>
    </xdr:from>
    <xdr:ext cx="469744" cy="259045"/>
    <xdr:sp macro="" textlink="">
      <xdr:nvSpPr>
        <xdr:cNvPr id="514" name="テキスト ボックス 513"/>
        <xdr:cNvSpPr txBox="1"/>
      </xdr:nvSpPr>
      <xdr:spPr>
        <a:xfrm>
          <a:off x="14357428" y="6220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112400</xdr:rowOff>
    </xdr:from>
    <xdr:to>
      <xdr:col>72</xdr:col>
      <xdr:colOff>38100</xdr:colOff>
      <xdr:row>38</xdr:row>
      <xdr:rowOff>42550</xdr:rowOff>
    </xdr:to>
    <xdr:sp macro="" textlink="">
      <xdr:nvSpPr>
        <xdr:cNvPr id="516" name="フローチャート: 判断 515"/>
        <xdr:cNvSpPr/>
      </xdr:nvSpPr>
      <xdr:spPr>
        <a:xfrm>
          <a:off x="13652500" y="645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59077</xdr:rowOff>
    </xdr:from>
    <xdr:ext cx="469744" cy="259045"/>
    <xdr:sp macro="" textlink="">
      <xdr:nvSpPr>
        <xdr:cNvPr id="517" name="テキスト ボックス 516"/>
        <xdr:cNvSpPr txBox="1"/>
      </xdr:nvSpPr>
      <xdr:spPr>
        <a:xfrm>
          <a:off x="13468428" y="623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124967</xdr:rowOff>
    </xdr:from>
    <xdr:to>
      <xdr:col>67</xdr:col>
      <xdr:colOff>101600</xdr:colOff>
      <xdr:row>38</xdr:row>
      <xdr:rowOff>55118</xdr:rowOff>
    </xdr:to>
    <xdr:sp macro="" textlink="">
      <xdr:nvSpPr>
        <xdr:cNvPr id="518" name="フローチャート: 判断 517"/>
        <xdr:cNvSpPr/>
      </xdr:nvSpPr>
      <xdr:spPr>
        <a:xfrm>
          <a:off x="12763500" y="64686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71644</xdr:rowOff>
    </xdr:from>
    <xdr:ext cx="469744" cy="259045"/>
    <xdr:sp macro="" textlink="">
      <xdr:nvSpPr>
        <xdr:cNvPr id="519" name="テキスト ボックス 518"/>
        <xdr:cNvSpPr txBox="1"/>
      </xdr:nvSpPr>
      <xdr:spPr>
        <a:xfrm>
          <a:off x="12579428" y="6243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5" name="楕円 52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66961</xdr:rowOff>
    </xdr:from>
    <xdr:ext cx="249299" cy="259045"/>
    <xdr:sp macro="" textlink="">
      <xdr:nvSpPr>
        <xdr:cNvPr id="526" name="災害復旧事業費該当値テキスト"/>
        <xdr:cNvSpPr txBox="1"/>
      </xdr:nvSpPr>
      <xdr:spPr>
        <a:xfrm>
          <a:off x="16370300" y="6410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143055</xdr:rowOff>
    </xdr:from>
    <xdr:to>
      <xdr:col>81</xdr:col>
      <xdr:colOff>101600</xdr:colOff>
      <xdr:row>38</xdr:row>
      <xdr:rowOff>73205</xdr:rowOff>
    </xdr:to>
    <xdr:sp macro="" textlink="">
      <xdr:nvSpPr>
        <xdr:cNvPr id="527" name="楕円 526"/>
        <xdr:cNvSpPr/>
      </xdr:nvSpPr>
      <xdr:spPr>
        <a:xfrm>
          <a:off x="15430500" y="64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64333</xdr:rowOff>
    </xdr:from>
    <xdr:ext cx="378565" cy="259045"/>
    <xdr:sp macro="" textlink="">
      <xdr:nvSpPr>
        <xdr:cNvPr id="528" name="テキスト ボックス 527"/>
        <xdr:cNvSpPr txBox="1"/>
      </xdr:nvSpPr>
      <xdr:spPr>
        <a:xfrm>
          <a:off x="15292017" y="6579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144130</xdr:rowOff>
    </xdr:from>
    <xdr:to>
      <xdr:col>76</xdr:col>
      <xdr:colOff>165100</xdr:colOff>
      <xdr:row>38</xdr:row>
      <xdr:rowOff>74279</xdr:rowOff>
    </xdr:to>
    <xdr:sp macro="" textlink="">
      <xdr:nvSpPr>
        <xdr:cNvPr id="529" name="楕円 528"/>
        <xdr:cNvSpPr/>
      </xdr:nvSpPr>
      <xdr:spPr>
        <a:xfrm>
          <a:off x="14541500" y="64877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65407</xdr:rowOff>
    </xdr:from>
    <xdr:ext cx="378565" cy="259045"/>
    <xdr:sp macro="" textlink="">
      <xdr:nvSpPr>
        <xdr:cNvPr id="530" name="テキスト ボックス 529"/>
        <xdr:cNvSpPr txBox="1"/>
      </xdr:nvSpPr>
      <xdr:spPr>
        <a:xfrm>
          <a:off x="14403017" y="6580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4" name="直線コネクタ 59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5" name="テキスト ボックス 59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6" name="直線コネクタ 59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597" name="テキスト ボックス 59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8" name="直線コネクタ 59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599" name="テキスト ボックス 59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0" name="直線コネクタ 59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1" name="テキスト ボックス 60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2" name="直線コネクタ 60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3" name="テキスト ボックス 60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4" name="直線コネクタ 60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5" name="テキスト ボックス 60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23914</xdr:rowOff>
    </xdr:from>
    <xdr:to>
      <xdr:col>85</xdr:col>
      <xdr:colOff>126364</xdr:colOff>
      <xdr:row>79</xdr:row>
      <xdr:rowOff>2367</xdr:rowOff>
    </xdr:to>
    <xdr:cxnSp macro="">
      <xdr:nvCxnSpPr>
        <xdr:cNvPr id="609" name="直線コネクタ 608"/>
        <xdr:cNvCxnSpPr/>
      </xdr:nvCxnSpPr>
      <xdr:spPr>
        <a:xfrm flipV="1">
          <a:off x="16317595" y="12025414"/>
          <a:ext cx="1269" cy="1521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6194</xdr:rowOff>
    </xdr:from>
    <xdr:ext cx="534377" cy="259045"/>
    <xdr:sp macro="" textlink="">
      <xdr:nvSpPr>
        <xdr:cNvPr id="610" name="公債費最小値テキスト"/>
        <xdr:cNvSpPr txBox="1"/>
      </xdr:nvSpPr>
      <xdr:spPr>
        <a:xfrm>
          <a:off x="16370300" y="1355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2367</xdr:rowOff>
    </xdr:from>
    <xdr:to>
      <xdr:col>86</xdr:col>
      <xdr:colOff>25400</xdr:colOff>
      <xdr:row>79</xdr:row>
      <xdr:rowOff>2367</xdr:rowOff>
    </xdr:to>
    <xdr:cxnSp macro="">
      <xdr:nvCxnSpPr>
        <xdr:cNvPr id="611" name="直線コネクタ 610"/>
        <xdr:cNvCxnSpPr/>
      </xdr:nvCxnSpPr>
      <xdr:spPr>
        <a:xfrm>
          <a:off x="16230600" y="13546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142041</xdr:rowOff>
    </xdr:from>
    <xdr:ext cx="599010" cy="259045"/>
    <xdr:sp macro="" textlink="">
      <xdr:nvSpPr>
        <xdr:cNvPr id="612" name="公債費最大値テキスト"/>
        <xdr:cNvSpPr txBox="1"/>
      </xdr:nvSpPr>
      <xdr:spPr>
        <a:xfrm>
          <a:off x="16370300" y="1180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23914</xdr:rowOff>
    </xdr:from>
    <xdr:to>
      <xdr:col>86</xdr:col>
      <xdr:colOff>25400</xdr:colOff>
      <xdr:row>70</xdr:row>
      <xdr:rowOff>23914</xdr:rowOff>
    </xdr:to>
    <xdr:cxnSp macro="">
      <xdr:nvCxnSpPr>
        <xdr:cNvPr id="613" name="直線コネクタ 612"/>
        <xdr:cNvCxnSpPr/>
      </xdr:nvCxnSpPr>
      <xdr:spPr>
        <a:xfrm>
          <a:off x="16230600" y="1202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109156</xdr:rowOff>
    </xdr:from>
    <xdr:to>
      <xdr:col>85</xdr:col>
      <xdr:colOff>127000</xdr:colOff>
      <xdr:row>78</xdr:row>
      <xdr:rowOff>109443</xdr:rowOff>
    </xdr:to>
    <xdr:cxnSp macro="">
      <xdr:nvCxnSpPr>
        <xdr:cNvPr id="614" name="直線コネクタ 613"/>
        <xdr:cNvCxnSpPr/>
      </xdr:nvCxnSpPr>
      <xdr:spPr>
        <a:xfrm flipV="1">
          <a:off x="15481300" y="13482256"/>
          <a:ext cx="8382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168829</xdr:rowOff>
    </xdr:from>
    <xdr:ext cx="534377" cy="259045"/>
    <xdr:sp macro="" textlink="">
      <xdr:nvSpPr>
        <xdr:cNvPr id="615" name="公債費平均値テキスト"/>
        <xdr:cNvSpPr txBox="1"/>
      </xdr:nvSpPr>
      <xdr:spPr>
        <a:xfrm>
          <a:off x="16370300" y="13199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145952</xdr:rowOff>
    </xdr:from>
    <xdr:to>
      <xdr:col>85</xdr:col>
      <xdr:colOff>177800</xdr:colOff>
      <xdr:row>78</xdr:row>
      <xdr:rowOff>76102</xdr:rowOff>
    </xdr:to>
    <xdr:sp macro="" textlink="">
      <xdr:nvSpPr>
        <xdr:cNvPr id="616" name="フローチャート: 判断 615"/>
        <xdr:cNvSpPr/>
      </xdr:nvSpPr>
      <xdr:spPr>
        <a:xfrm>
          <a:off x="162687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109443</xdr:rowOff>
    </xdr:from>
    <xdr:to>
      <xdr:col>81</xdr:col>
      <xdr:colOff>50800</xdr:colOff>
      <xdr:row>78</xdr:row>
      <xdr:rowOff>118528</xdr:rowOff>
    </xdr:to>
    <xdr:cxnSp macro="">
      <xdr:nvCxnSpPr>
        <xdr:cNvPr id="617" name="直線コネクタ 616"/>
        <xdr:cNvCxnSpPr/>
      </xdr:nvCxnSpPr>
      <xdr:spPr>
        <a:xfrm flipV="1">
          <a:off x="14592300" y="13482543"/>
          <a:ext cx="8890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160700</xdr:rowOff>
    </xdr:from>
    <xdr:to>
      <xdr:col>81</xdr:col>
      <xdr:colOff>101600</xdr:colOff>
      <xdr:row>78</xdr:row>
      <xdr:rowOff>90850</xdr:rowOff>
    </xdr:to>
    <xdr:sp macro="" textlink="">
      <xdr:nvSpPr>
        <xdr:cNvPr id="618" name="フローチャート: 判断 617"/>
        <xdr:cNvSpPr/>
      </xdr:nvSpPr>
      <xdr:spPr>
        <a:xfrm>
          <a:off x="15430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107377</xdr:rowOff>
    </xdr:from>
    <xdr:ext cx="534377" cy="259045"/>
    <xdr:sp macro="" textlink="">
      <xdr:nvSpPr>
        <xdr:cNvPr id="619" name="テキスト ボックス 618"/>
        <xdr:cNvSpPr txBox="1"/>
      </xdr:nvSpPr>
      <xdr:spPr>
        <a:xfrm>
          <a:off x="15214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118528</xdr:rowOff>
    </xdr:from>
    <xdr:to>
      <xdr:col>76</xdr:col>
      <xdr:colOff>114300</xdr:colOff>
      <xdr:row>78</xdr:row>
      <xdr:rowOff>128426</xdr:rowOff>
    </xdr:to>
    <xdr:cxnSp macro="">
      <xdr:nvCxnSpPr>
        <xdr:cNvPr id="620" name="直線コネクタ 619"/>
        <xdr:cNvCxnSpPr/>
      </xdr:nvCxnSpPr>
      <xdr:spPr>
        <a:xfrm flipV="1">
          <a:off x="13703300" y="13491628"/>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41377</xdr:rowOff>
    </xdr:from>
    <xdr:to>
      <xdr:col>76</xdr:col>
      <xdr:colOff>165100</xdr:colOff>
      <xdr:row>78</xdr:row>
      <xdr:rowOff>142977</xdr:rowOff>
    </xdr:to>
    <xdr:sp macro="" textlink="">
      <xdr:nvSpPr>
        <xdr:cNvPr id="621" name="フローチャート: 判断 620"/>
        <xdr:cNvSpPr/>
      </xdr:nvSpPr>
      <xdr:spPr>
        <a:xfrm>
          <a:off x="14541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159504</xdr:rowOff>
    </xdr:from>
    <xdr:ext cx="534377" cy="259045"/>
    <xdr:sp macro="" textlink="">
      <xdr:nvSpPr>
        <xdr:cNvPr id="622" name="テキスト ボックス 621"/>
        <xdr:cNvSpPr txBox="1"/>
      </xdr:nvSpPr>
      <xdr:spPr>
        <a:xfrm>
          <a:off x="14325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128426</xdr:rowOff>
    </xdr:from>
    <xdr:to>
      <xdr:col>71</xdr:col>
      <xdr:colOff>177800</xdr:colOff>
      <xdr:row>78</xdr:row>
      <xdr:rowOff>136463</xdr:rowOff>
    </xdr:to>
    <xdr:cxnSp macro="">
      <xdr:nvCxnSpPr>
        <xdr:cNvPr id="623" name="直線コネクタ 622"/>
        <xdr:cNvCxnSpPr/>
      </xdr:nvCxnSpPr>
      <xdr:spPr>
        <a:xfrm flipV="1">
          <a:off x="12814300" y="13501526"/>
          <a:ext cx="889000" cy="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42472</xdr:rowOff>
    </xdr:from>
    <xdr:to>
      <xdr:col>72</xdr:col>
      <xdr:colOff>38100</xdr:colOff>
      <xdr:row>78</xdr:row>
      <xdr:rowOff>144072</xdr:rowOff>
    </xdr:to>
    <xdr:sp macro="" textlink="">
      <xdr:nvSpPr>
        <xdr:cNvPr id="624" name="フローチャート: 判断 623"/>
        <xdr:cNvSpPr/>
      </xdr:nvSpPr>
      <xdr:spPr>
        <a:xfrm>
          <a:off x="13652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160599</xdr:rowOff>
    </xdr:from>
    <xdr:ext cx="534377" cy="259045"/>
    <xdr:sp macro="" textlink="">
      <xdr:nvSpPr>
        <xdr:cNvPr id="625" name="テキスト ボックス 624"/>
        <xdr:cNvSpPr txBox="1"/>
      </xdr:nvSpPr>
      <xdr:spPr>
        <a:xfrm>
          <a:off x="13436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39261</xdr:rowOff>
    </xdr:from>
    <xdr:to>
      <xdr:col>67</xdr:col>
      <xdr:colOff>101600</xdr:colOff>
      <xdr:row>78</xdr:row>
      <xdr:rowOff>140861</xdr:rowOff>
    </xdr:to>
    <xdr:sp macro="" textlink="">
      <xdr:nvSpPr>
        <xdr:cNvPr id="626" name="フローチャート: 判断 625"/>
        <xdr:cNvSpPr/>
      </xdr:nvSpPr>
      <xdr:spPr>
        <a:xfrm>
          <a:off x="12763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157388</xdr:rowOff>
    </xdr:from>
    <xdr:ext cx="534377" cy="259045"/>
    <xdr:sp macro="" textlink="">
      <xdr:nvSpPr>
        <xdr:cNvPr id="627" name="テキスト ボックス 626"/>
        <xdr:cNvSpPr txBox="1"/>
      </xdr:nvSpPr>
      <xdr:spPr>
        <a:xfrm>
          <a:off x="12547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58356</xdr:rowOff>
    </xdr:from>
    <xdr:to>
      <xdr:col>85</xdr:col>
      <xdr:colOff>177800</xdr:colOff>
      <xdr:row>78</xdr:row>
      <xdr:rowOff>159956</xdr:rowOff>
    </xdr:to>
    <xdr:sp macro="" textlink="">
      <xdr:nvSpPr>
        <xdr:cNvPr id="633" name="楕円 632"/>
        <xdr:cNvSpPr/>
      </xdr:nvSpPr>
      <xdr:spPr>
        <a:xfrm>
          <a:off x="16268700" y="134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144733</xdr:rowOff>
    </xdr:from>
    <xdr:ext cx="534377" cy="259045"/>
    <xdr:sp macro="" textlink="">
      <xdr:nvSpPr>
        <xdr:cNvPr id="634" name="公債費該当値テキスト"/>
        <xdr:cNvSpPr txBox="1"/>
      </xdr:nvSpPr>
      <xdr:spPr>
        <a:xfrm>
          <a:off x="16370300" y="1334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58643</xdr:rowOff>
    </xdr:from>
    <xdr:to>
      <xdr:col>81</xdr:col>
      <xdr:colOff>101600</xdr:colOff>
      <xdr:row>78</xdr:row>
      <xdr:rowOff>160243</xdr:rowOff>
    </xdr:to>
    <xdr:sp macro="" textlink="">
      <xdr:nvSpPr>
        <xdr:cNvPr id="635" name="楕円 634"/>
        <xdr:cNvSpPr/>
      </xdr:nvSpPr>
      <xdr:spPr>
        <a:xfrm>
          <a:off x="15430500" y="134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151370</xdr:rowOff>
    </xdr:from>
    <xdr:ext cx="534377" cy="259045"/>
    <xdr:sp macro="" textlink="">
      <xdr:nvSpPr>
        <xdr:cNvPr id="636" name="テキスト ボックス 635"/>
        <xdr:cNvSpPr txBox="1"/>
      </xdr:nvSpPr>
      <xdr:spPr>
        <a:xfrm>
          <a:off x="15214111" y="135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67728</xdr:rowOff>
    </xdr:from>
    <xdr:to>
      <xdr:col>76</xdr:col>
      <xdr:colOff>165100</xdr:colOff>
      <xdr:row>78</xdr:row>
      <xdr:rowOff>169328</xdr:rowOff>
    </xdr:to>
    <xdr:sp macro="" textlink="">
      <xdr:nvSpPr>
        <xdr:cNvPr id="637" name="楕円 636"/>
        <xdr:cNvSpPr/>
      </xdr:nvSpPr>
      <xdr:spPr>
        <a:xfrm>
          <a:off x="14541500" y="134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160455</xdr:rowOff>
    </xdr:from>
    <xdr:ext cx="534377" cy="259045"/>
    <xdr:sp macro="" textlink="">
      <xdr:nvSpPr>
        <xdr:cNvPr id="638" name="テキスト ボックス 637"/>
        <xdr:cNvSpPr txBox="1"/>
      </xdr:nvSpPr>
      <xdr:spPr>
        <a:xfrm>
          <a:off x="14325111" y="1353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77626</xdr:rowOff>
    </xdr:from>
    <xdr:to>
      <xdr:col>72</xdr:col>
      <xdr:colOff>38100</xdr:colOff>
      <xdr:row>79</xdr:row>
      <xdr:rowOff>7776</xdr:rowOff>
    </xdr:to>
    <xdr:sp macro="" textlink="">
      <xdr:nvSpPr>
        <xdr:cNvPr id="639" name="楕円 638"/>
        <xdr:cNvSpPr/>
      </xdr:nvSpPr>
      <xdr:spPr>
        <a:xfrm>
          <a:off x="13652500" y="134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170353</xdr:rowOff>
    </xdr:from>
    <xdr:ext cx="534377" cy="259045"/>
    <xdr:sp macro="" textlink="">
      <xdr:nvSpPr>
        <xdr:cNvPr id="640" name="テキスト ボックス 639"/>
        <xdr:cNvSpPr txBox="1"/>
      </xdr:nvSpPr>
      <xdr:spPr>
        <a:xfrm>
          <a:off x="13436111" y="13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85663</xdr:rowOff>
    </xdr:from>
    <xdr:to>
      <xdr:col>67</xdr:col>
      <xdr:colOff>101600</xdr:colOff>
      <xdr:row>79</xdr:row>
      <xdr:rowOff>15813</xdr:rowOff>
    </xdr:to>
    <xdr:sp macro="" textlink="">
      <xdr:nvSpPr>
        <xdr:cNvPr id="641" name="楕円 640"/>
        <xdr:cNvSpPr/>
      </xdr:nvSpPr>
      <xdr:spPr>
        <a:xfrm>
          <a:off x="12763500" y="134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6940</xdr:rowOff>
    </xdr:from>
    <xdr:ext cx="534377" cy="259045"/>
    <xdr:sp macro="" textlink="">
      <xdr:nvSpPr>
        <xdr:cNvPr id="642" name="テキスト ボックス 641"/>
        <xdr:cNvSpPr txBox="1"/>
      </xdr:nvSpPr>
      <xdr:spPr>
        <a:xfrm>
          <a:off x="12547111" y="135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3" name="直線コネクタ 65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4" name="テキスト ボックス 65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5" name="直線コネクタ 65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6" name="テキスト ボックス 65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7" name="直線コネクタ 65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8" name="テキスト ボックス 65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9" name="直線コネクタ 65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0" name="テキスト ボックス 65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37227</xdr:rowOff>
    </xdr:from>
    <xdr:to>
      <xdr:col>85</xdr:col>
      <xdr:colOff>126364</xdr:colOff>
      <xdr:row>98</xdr:row>
      <xdr:rowOff>131279</xdr:rowOff>
    </xdr:to>
    <xdr:cxnSp macro="">
      <xdr:nvCxnSpPr>
        <xdr:cNvPr id="664" name="直線コネクタ 663"/>
        <xdr:cNvCxnSpPr/>
      </xdr:nvCxnSpPr>
      <xdr:spPr>
        <a:xfrm flipV="1">
          <a:off x="16317595" y="15467727"/>
          <a:ext cx="1269" cy="146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135106</xdr:rowOff>
    </xdr:from>
    <xdr:ext cx="469744" cy="259045"/>
    <xdr:sp macro="" textlink="">
      <xdr:nvSpPr>
        <xdr:cNvPr id="665" name="積立金最小値テキスト"/>
        <xdr:cNvSpPr txBox="1"/>
      </xdr:nvSpPr>
      <xdr:spPr>
        <a:xfrm>
          <a:off x="16370300" y="169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131279</xdr:rowOff>
    </xdr:from>
    <xdr:to>
      <xdr:col>86</xdr:col>
      <xdr:colOff>25400</xdr:colOff>
      <xdr:row>98</xdr:row>
      <xdr:rowOff>131279</xdr:rowOff>
    </xdr:to>
    <xdr:cxnSp macro="">
      <xdr:nvCxnSpPr>
        <xdr:cNvPr id="666" name="直線コネクタ 665"/>
        <xdr:cNvCxnSpPr/>
      </xdr:nvCxnSpPr>
      <xdr:spPr>
        <a:xfrm>
          <a:off x="16230600" y="1693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155354</xdr:rowOff>
    </xdr:from>
    <xdr:ext cx="599010" cy="259045"/>
    <xdr:sp macro="" textlink="">
      <xdr:nvSpPr>
        <xdr:cNvPr id="667" name="積立金最大値テキスト"/>
        <xdr:cNvSpPr txBox="1"/>
      </xdr:nvSpPr>
      <xdr:spPr>
        <a:xfrm>
          <a:off x="16370300" y="1524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37227</xdr:rowOff>
    </xdr:from>
    <xdr:to>
      <xdr:col>86</xdr:col>
      <xdr:colOff>25400</xdr:colOff>
      <xdr:row>90</xdr:row>
      <xdr:rowOff>37227</xdr:rowOff>
    </xdr:to>
    <xdr:cxnSp macro="">
      <xdr:nvCxnSpPr>
        <xdr:cNvPr id="668" name="直線コネクタ 667"/>
        <xdr:cNvCxnSpPr/>
      </xdr:nvCxnSpPr>
      <xdr:spPr>
        <a:xfrm>
          <a:off x="16230600" y="15467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51095</xdr:rowOff>
    </xdr:from>
    <xdr:to>
      <xdr:col>85</xdr:col>
      <xdr:colOff>127000</xdr:colOff>
      <xdr:row>98</xdr:row>
      <xdr:rowOff>106907</xdr:rowOff>
    </xdr:to>
    <xdr:cxnSp macro="">
      <xdr:nvCxnSpPr>
        <xdr:cNvPr id="669" name="直線コネクタ 668"/>
        <xdr:cNvCxnSpPr/>
      </xdr:nvCxnSpPr>
      <xdr:spPr>
        <a:xfrm flipV="1">
          <a:off x="15481300" y="16853195"/>
          <a:ext cx="838200" cy="5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747</xdr:rowOff>
    </xdr:from>
    <xdr:ext cx="534377" cy="259045"/>
    <xdr:sp macro="" textlink="">
      <xdr:nvSpPr>
        <xdr:cNvPr id="670" name="積立金平均値テキスト"/>
        <xdr:cNvSpPr txBox="1"/>
      </xdr:nvSpPr>
      <xdr:spPr>
        <a:xfrm>
          <a:off x="16370300" y="16631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149320</xdr:rowOff>
    </xdr:from>
    <xdr:to>
      <xdr:col>85</xdr:col>
      <xdr:colOff>177800</xdr:colOff>
      <xdr:row>98</xdr:row>
      <xdr:rowOff>79470</xdr:rowOff>
    </xdr:to>
    <xdr:sp macro="" textlink="">
      <xdr:nvSpPr>
        <xdr:cNvPr id="671" name="フローチャート: 判断 670"/>
        <xdr:cNvSpPr/>
      </xdr:nvSpPr>
      <xdr:spPr>
        <a:xfrm>
          <a:off x="16268700" y="1677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106907</xdr:rowOff>
    </xdr:from>
    <xdr:to>
      <xdr:col>81</xdr:col>
      <xdr:colOff>50800</xdr:colOff>
      <xdr:row>98</xdr:row>
      <xdr:rowOff>114117</xdr:rowOff>
    </xdr:to>
    <xdr:cxnSp macro="">
      <xdr:nvCxnSpPr>
        <xdr:cNvPr id="672" name="直線コネクタ 671"/>
        <xdr:cNvCxnSpPr/>
      </xdr:nvCxnSpPr>
      <xdr:spPr>
        <a:xfrm flipV="1">
          <a:off x="14592300" y="16909007"/>
          <a:ext cx="889000" cy="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16365</xdr:rowOff>
    </xdr:from>
    <xdr:to>
      <xdr:col>81</xdr:col>
      <xdr:colOff>101600</xdr:colOff>
      <xdr:row>98</xdr:row>
      <xdr:rowOff>117965</xdr:rowOff>
    </xdr:to>
    <xdr:sp macro="" textlink="">
      <xdr:nvSpPr>
        <xdr:cNvPr id="673" name="フローチャート: 判断 672"/>
        <xdr:cNvSpPr/>
      </xdr:nvSpPr>
      <xdr:spPr>
        <a:xfrm>
          <a:off x="15430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134492</xdr:rowOff>
    </xdr:from>
    <xdr:ext cx="534377" cy="259045"/>
    <xdr:sp macro="" textlink="">
      <xdr:nvSpPr>
        <xdr:cNvPr id="674" name="テキスト ボックス 673"/>
        <xdr:cNvSpPr txBox="1"/>
      </xdr:nvSpPr>
      <xdr:spPr>
        <a:xfrm>
          <a:off x="15214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114117</xdr:rowOff>
    </xdr:from>
    <xdr:to>
      <xdr:col>76</xdr:col>
      <xdr:colOff>114300</xdr:colOff>
      <xdr:row>98</xdr:row>
      <xdr:rowOff>118453</xdr:rowOff>
    </xdr:to>
    <xdr:cxnSp macro="">
      <xdr:nvCxnSpPr>
        <xdr:cNvPr id="675" name="直線コネクタ 674"/>
        <xdr:cNvCxnSpPr/>
      </xdr:nvCxnSpPr>
      <xdr:spPr>
        <a:xfrm flipV="1">
          <a:off x="13703300" y="16916217"/>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55663</xdr:rowOff>
    </xdr:from>
    <xdr:to>
      <xdr:col>76</xdr:col>
      <xdr:colOff>165100</xdr:colOff>
      <xdr:row>98</xdr:row>
      <xdr:rowOff>157263</xdr:rowOff>
    </xdr:to>
    <xdr:sp macro="" textlink="">
      <xdr:nvSpPr>
        <xdr:cNvPr id="676" name="フローチャート: 判断 675"/>
        <xdr:cNvSpPr/>
      </xdr:nvSpPr>
      <xdr:spPr>
        <a:xfrm>
          <a:off x="14541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2340</xdr:rowOff>
    </xdr:from>
    <xdr:ext cx="534377" cy="259045"/>
    <xdr:sp macro="" textlink="">
      <xdr:nvSpPr>
        <xdr:cNvPr id="677" name="テキスト ボックス 676"/>
        <xdr:cNvSpPr txBox="1"/>
      </xdr:nvSpPr>
      <xdr:spPr>
        <a:xfrm>
          <a:off x="14325111" y="166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118453</xdr:rowOff>
    </xdr:from>
    <xdr:to>
      <xdr:col>71</xdr:col>
      <xdr:colOff>177800</xdr:colOff>
      <xdr:row>98</xdr:row>
      <xdr:rowOff>124419</xdr:rowOff>
    </xdr:to>
    <xdr:cxnSp macro="">
      <xdr:nvCxnSpPr>
        <xdr:cNvPr id="678" name="直線コネクタ 677"/>
        <xdr:cNvCxnSpPr/>
      </xdr:nvCxnSpPr>
      <xdr:spPr>
        <a:xfrm flipV="1">
          <a:off x="12814300" y="16920553"/>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54933</xdr:rowOff>
    </xdr:from>
    <xdr:to>
      <xdr:col>72</xdr:col>
      <xdr:colOff>38100</xdr:colOff>
      <xdr:row>98</xdr:row>
      <xdr:rowOff>156533</xdr:rowOff>
    </xdr:to>
    <xdr:sp macro="" textlink="">
      <xdr:nvSpPr>
        <xdr:cNvPr id="679" name="フローチャート: 判断 678"/>
        <xdr:cNvSpPr/>
      </xdr:nvSpPr>
      <xdr:spPr>
        <a:xfrm>
          <a:off x="13652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xdr:rowOff>
    </xdr:from>
    <xdr:ext cx="534377" cy="259045"/>
    <xdr:sp macro="" textlink="">
      <xdr:nvSpPr>
        <xdr:cNvPr id="680" name="テキスト ボックス 679"/>
        <xdr:cNvSpPr txBox="1"/>
      </xdr:nvSpPr>
      <xdr:spPr>
        <a:xfrm>
          <a:off x="13436111" y="166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51369</xdr:rowOff>
    </xdr:from>
    <xdr:to>
      <xdr:col>67</xdr:col>
      <xdr:colOff>101600</xdr:colOff>
      <xdr:row>98</xdr:row>
      <xdr:rowOff>152969</xdr:rowOff>
    </xdr:to>
    <xdr:sp macro="" textlink="">
      <xdr:nvSpPr>
        <xdr:cNvPr id="681" name="フローチャート: 判断 680"/>
        <xdr:cNvSpPr/>
      </xdr:nvSpPr>
      <xdr:spPr>
        <a:xfrm>
          <a:off x="12763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169496</xdr:rowOff>
    </xdr:from>
    <xdr:ext cx="534377" cy="259045"/>
    <xdr:sp macro="" textlink="">
      <xdr:nvSpPr>
        <xdr:cNvPr id="682" name="テキスト ボックス 681"/>
        <xdr:cNvSpPr txBox="1"/>
      </xdr:nvSpPr>
      <xdr:spPr>
        <a:xfrm>
          <a:off x="12547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295</xdr:rowOff>
    </xdr:from>
    <xdr:to>
      <xdr:col>85</xdr:col>
      <xdr:colOff>177800</xdr:colOff>
      <xdr:row>98</xdr:row>
      <xdr:rowOff>101895</xdr:rowOff>
    </xdr:to>
    <xdr:sp macro="" textlink="">
      <xdr:nvSpPr>
        <xdr:cNvPr id="688" name="楕円 687"/>
        <xdr:cNvSpPr/>
      </xdr:nvSpPr>
      <xdr:spPr>
        <a:xfrm>
          <a:off x="16268700" y="168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127746</xdr:rowOff>
    </xdr:from>
    <xdr:ext cx="534377" cy="259045"/>
    <xdr:sp macro="" textlink="">
      <xdr:nvSpPr>
        <xdr:cNvPr id="689" name="積立金該当値テキスト"/>
        <xdr:cNvSpPr txBox="1"/>
      </xdr:nvSpPr>
      <xdr:spPr>
        <a:xfrm>
          <a:off x="16370300" y="167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56107</xdr:rowOff>
    </xdr:from>
    <xdr:to>
      <xdr:col>81</xdr:col>
      <xdr:colOff>101600</xdr:colOff>
      <xdr:row>98</xdr:row>
      <xdr:rowOff>157707</xdr:rowOff>
    </xdr:to>
    <xdr:sp macro="" textlink="">
      <xdr:nvSpPr>
        <xdr:cNvPr id="690" name="楕円 689"/>
        <xdr:cNvSpPr/>
      </xdr:nvSpPr>
      <xdr:spPr>
        <a:xfrm>
          <a:off x="15430500" y="1685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148834</xdr:rowOff>
    </xdr:from>
    <xdr:ext cx="534377" cy="259045"/>
    <xdr:sp macro="" textlink="">
      <xdr:nvSpPr>
        <xdr:cNvPr id="691" name="テキスト ボックス 690"/>
        <xdr:cNvSpPr txBox="1"/>
      </xdr:nvSpPr>
      <xdr:spPr>
        <a:xfrm>
          <a:off x="15214111" y="169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63317</xdr:rowOff>
    </xdr:from>
    <xdr:to>
      <xdr:col>76</xdr:col>
      <xdr:colOff>165100</xdr:colOff>
      <xdr:row>98</xdr:row>
      <xdr:rowOff>164917</xdr:rowOff>
    </xdr:to>
    <xdr:sp macro="" textlink="">
      <xdr:nvSpPr>
        <xdr:cNvPr id="692" name="楕円 691"/>
        <xdr:cNvSpPr/>
      </xdr:nvSpPr>
      <xdr:spPr>
        <a:xfrm>
          <a:off x="14541500" y="168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156044</xdr:rowOff>
    </xdr:from>
    <xdr:ext cx="534377" cy="259045"/>
    <xdr:sp macro="" textlink="">
      <xdr:nvSpPr>
        <xdr:cNvPr id="693" name="テキスト ボックス 692"/>
        <xdr:cNvSpPr txBox="1"/>
      </xdr:nvSpPr>
      <xdr:spPr>
        <a:xfrm>
          <a:off x="14325111" y="169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67653</xdr:rowOff>
    </xdr:from>
    <xdr:to>
      <xdr:col>72</xdr:col>
      <xdr:colOff>38100</xdr:colOff>
      <xdr:row>98</xdr:row>
      <xdr:rowOff>169253</xdr:rowOff>
    </xdr:to>
    <xdr:sp macro="" textlink="">
      <xdr:nvSpPr>
        <xdr:cNvPr id="694" name="楕円 693"/>
        <xdr:cNvSpPr/>
      </xdr:nvSpPr>
      <xdr:spPr>
        <a:xfrm>
          <a:off x="13652500" y="168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160380</xdr:rowOff>
    </xdr:from>
    <xdr:ext cx="469744" cy="259045"/>
    <xdr:sp macro="" textlink="">
      <xdr:nvSpPr>
        <xdr:cNvPr id="695" name="テキスト ボックス 694"/>
        <xdr:cNvSpPr txBox="1"/>
      </xdr:nvSpPr>
      <xdr:spPr>
        <a:xfrm>
          <a:off x="13468428" y="169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73619</xdr:rowOff>
    </xdr:from>
    <xdr:to>
      <xdr:col>67</xdr:col>
      <xdr:colOff>101600</xdr:colOff>
      <xdr:row>99</xdr:row>
      <xdr:rowOff>3769</xdr:rowOff>
    </xdr:to>
    <xdr:sp macro="" textlink="">
      <xdr:nvSpPr>
        <xdr:cNvPr id="696" name="楕円 695"/>
        <xdr:cNvSpPr/>
      </xdr:nvSpPr>
      <xdr:spPr>
        <a:xfrm>
          <a:off x="12763500" y="1687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166346</xdr:rowOff>
    </xdr:from>
    <xdr:ext cx="469744" cy="259045"/>
    <xdr:sp macro="" textlink="">
      <xdr:nvSpPr>
        <xdr:cNvPr id="697" name="テキスト ボックス 696"/>
        <xdr:cNvSpPr txBox="1"/>
      </xdr:nvSpPr>
      <xdr:spPr>
        <a:xfrm>
          <a:off x="12579428" y="1696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82664</xdr:rowOff>
    </xdr:from>
    <xdr:to>
      <xdr:col>116</xdr:col>
      <xdr:colOff>62864</xdr:colOff>
      <xdr:row>39</xdr:row>
      <xdr:rowOff>44450</xdr:rowOff>
    </xdr:to>
    <xdr:cxnSp macro="">
      <xdr:nvCxnSpPr>
        <xdr:cNvPr id="721" name="直線コネクタ 720"/>
        <xdr:cNvCxnSpPr/>
      </xdr:nvCxnSpPr>
      <xdr:spPr>
        <a:xfrm flipV="1">
          <a:off x="22159595" y="5226164"/>
          <a:ext cx="1269" cy="150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29341</xdr:rowOff>
    </xdr:from>
    <xdr:ext cx="534377" cy="259045"/>
    <xdr:sp macro="" textlink="">
      <xdr:nvSpPr>
        <xdr:cNvPr id="724" name="投資及び出資金最大値テキスト"/>
        <xdr:cNvSpPr txBox="1"/>
      </xdr:nvSpPr>
      <xdr:spPr>
        <a:xfrm>
          <a:off x="22212300" y="500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82664</xdr:rowOff>
    </xdr:from>
    <xdr:to>
      <xdr:col>116</xdr:col>
      <xdr:colOff>152400</xdr:colOff>
      <xdr:row>30</xdr:row>
      <xdr:rowOff>82664</xdr:rowOff>
    </xdr:to>
    <xdr:cxnSp macro="">
      <xdr:nvCxnSpPr>
        <xdr:cNvPr id="725" name="直線コネクタ 724"/>
        <xdr:cNvCxnSpPr/>
      </xdr:nvCxnSpPr>
      <xdr:spPr>
        <a:xfrm>
          <a:off x="22072600" y="522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115583</xdr:rowOff>
    </xdr:from>
    <xdr:to>
      <xdr:col>116</xdr:col>
      <xdr:colOff>63500</xdr:colOff>
      <xdr:row>38</xdr:row>
      <xdr:rowOff>122784</xdr:rowOff>
    </xdr:to>
    <xdr:cxnSp macro="">
      <xdr:nvCxnSpPr>
        <xdr:cNvPr id="726" name="直線コネクタ 725"/>
        <xdr:cNvCxnSpPr/>
      </xdr:nvCxnSpPr>
      <xdr:spPr>
        <a:xfrm>
          <a:off x="21323300" y="6630683"/>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49712</xdr:rowOff>
    </xdr:from>
    <xdr:ext cx="469744" cy="259045"/>
    <xdr:sp macro="" textlink="">
      <xdr:nvSpPr>
        <xdr:cNvPr id="727" name="投資及び出資金平均値テキスト"/>
        <xdr:cNvSpPr txBox="1"/>
      </xdr:nvSpPr>
      <xdr:spPr>
        <a:xfrm>
          <a:off x="22212300" y="6393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26835</xdr:rowOff>
    </xdr:from>
    <xdr:to>
      <xdr:col>116</xdr:col>
      <xdr:colOff>114300</xdr:colOff>
      <xdr:row>38</xdr:row>
      <xdr:rowOff>128435</xdr:rowOff>
    </xdr:to>
    <xdr:sp macro="" textlink="">
      <xdr:nvSpPr>
        <xdr:cNvPr id="728" name="フローチャート: 判断 727"/>
        <xdr:cNvSpPr/>
      </xdr:nvSpPr>
      <xdr:spPr>
        <a:xfrm>
          <a:off x="22110700" y="65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115583</xdr:rowOff>
    </xdr:from>
    <xdr:to>
      <xdr:col>111</xdr:col>
      <xdr:colOff>177800</xdr:colOff>
      <xdr:row>39</xdr:row>
      <xdr:rowOff>44374</xdr:rowOff>
    </xdr:to>
    <xdr:cxnSp macro="">
      <xdr:nvCxnSpPr>
        <xdr:cNvPr id="729" name="直線コネクタ 728"/>
        <xdr:cNvCxnSpPr/>
      </xdr:nvCxnSpPr>
      <xdr:spPr>
        <a:xfrm flipV="1">
          <a:off x="20434300" y="6630683"/>
          <a:ext cx="889000" cy="10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30" name="フローチャート: 判断 729"/>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134104</xdr:rowOff>
    </xdr:from>
    <xdr:ext cx="469744" cy="259045"/>
    <xdr:sp macro="" textlink="">
      <xdr:nvSpPr>
        <xdr:cNvPr id="731" name="テキスト ボックス 730"/>
        <xdr:cNvSpPr txBox="1"/>
      </xdr:nvSpPr>
      <xdr:spPr>
        <a:xfrm>
          <a:off x="21088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44297</xdr:rowOff>
    </xdr:from>
    <xdr:to>
      <xdr:col>107</xdr:col>
      <xdr:colOff>50800</xdr:colOff>
      <xdr:row>39</xdr:row>
      <xdr:rowOff>44374</xdr:rowOff>
    </xdr:to>
    <xdr:cxnSp macro="">
      <xdr:nvCxnSpPr>
        <xdr:cNvPr id="732" name="直線コネクタ 731"/>
        <xdr:cNvCxnSpPr/>
      </xdr:nvCxnSpPr>
      <xdr:spPr>
        <a:xfrm>
          <a:off x="19545300" y="6730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74613</xdr:rowOff>
    </xdr:from>
    <xdr:to>
      <xdr:col>107</xdr:col>
      <xdr:colOff>101600</xdr:colOff>
      <xdr:row>39</xdr:row>
      <xdr:rowOff>4763</xdr:rowOff>
    </xdr:to>
    <xdr:sp macro="" textlink="">
      <xdr:nvSpPr>
        <xdr:cNvPr id="733" name="フローチャート: 判断 732"/>
        <xdr:cNvSpPr/>
      </xdr:nvSpPr>
      <xdr:spPr>
        <a:xfrm>
          <a:off x="20383500" y="658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21290</xdr:rowOff>
    </xdr:from>
    <xdr:ext cx="469744" cy="259045"/>
    <xdr:sp macro="" textlink="">
      <xdr:nvSpPr>
        <xdr:cNvPr id="734" name="テキスト ボックス 733"/>
        <xdr:cNvSpPr txBox="1"/>
      </xdr:nvSpPr>
      <xdr:spPr>
        <a:xfrm>
          <a:off x="20199428" y="636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43802</xdr:rowOff>
    </xdr:from>
    <xdr:to>
      <xdr:col>102</xdr:col>
      <xdr:colOff>114300</xdr:colOff>
      <xdr:row>39</xdr:row>
      <xdr:rowOff>44297</xdr:rowOff>
    </xdr:to>
    <xdr:cxnSp macro="">
      <xdr:nvCxnSpPr>
        <xdr:cNvPr id="735" name="直線コネクタ 734"/>
        <xdr:cNvCxnSpPr/>
      </xdr:nvCxnSpPr>
      <xdr:spPr>
        <a:xfrm>
          <a:off x="18656300" y="6730352"/>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86652</xdr:rowOff>
    </xdr:from>
    <xdr:to>
      <xdr:col>102</xdr:col>
      <xdr:colOff>165100</xdr:colOff>
      <xdr:row>39</xdr:row>
      <xdr:rowOff>16802</xdr:rowOff>
    </xdr:to>
    <xdr:sp macro="" textlink="">
      <xdr:nvSpPr>
        <xdr:cNvPr id="736" name="フローチャート: 判断 735"/>
        <xdr:cNvSpPr/>
      </xdr:nvSpPr>
      <xdr:spPr>
        <a:xfrm>
          <a:off x="19494500" y="660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33329</xdr:rowOff>
    </xdr:from>
    <xdr:ext cx="469744" cy="259045"/>
    <xdr:sp macro="" textlink="">
      <xdr:nvSpPr>
        <xdr:cNvPr id="737" name="テキスト ボックス 736"/>
        <xdr:cNvSpPr txBox="1"/>
      </xdr:nvSpPr>
      <xdr:spPr>
        <a:xfrm>
          <a:off x="19310428" y="63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96330</xdr:rowOff>
    </xdr:from>
    <xdr:to>
      <xdr:col>98</xdr:col>
      <xdr:colOff>38100</xdr:colOff>
      <xdr:row>39</xdr:row>
      <xdr:rowOff>26480</xdr:rowOff>
    </xdr:to>
    <xdr:sp macro="" textlink="">
      <xdr:nvSpPr>
        <xdr:cNvPr id="738" name="フローチャート: 判断 737"/>
        <xdr:cNvSpPr/>
      </xdr:nvSpPr>
      <xdr:spPr>
        <a:xfrm>
          <a:off x="18605500" y="66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43006</xdr:rowOff>
    </xdr:from>
    <xdr:ext cx="469744" cy="259045"/>
    <xdr:sp macro="" textlink="">
      <xdr:nvSpPr>
        <xdr:cNvPr id="739" name="テキスト ボックス 738"/>
        <xdr:cNvSpPr txBox="1"/>
      </xdr:nvSpPr>
      <xdr:spPr>
        <a:xfrm>
          <a:off x="18421428" y="638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45" name="楕円 744"/>
        <xdr:cNvSpPr/>
      </xdr:nvSpPr>
      <xdr:spPr>
        <a:xfrm>
          <a:off x="221107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5263</xdr:rowOff>
    </xdr:from>
    <xdr:ext cx="469744" cy="259045"/>
    <xdr:sp macro="" textlink="">
      <xdr:nvSpPr>
        <xdr:cNvPr id="746" name="投資及び出資金該当値テキスト"/>
        <xdr:cNvSpPr txBox="1"/>
      </xdr:nvSpPr>
      <xdr:spPr>
        <a:xfrm>
          <a:off x="22212300" y="652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64783</xdr:rowOff>
    </xdr:from>
    <xdr:to>
      <xdr:col>112</xdr:col>
      <xdr:colOff>38100</xdr:colOff>
      <xdr:row>38</xdr:row>
      <xdr:rowOff>166383</xdr:rowOff>
    </xdr:to>
    <xdr:sp macro="" textlink="">
      <xdr:nvSpPr>
        <xdr:cNvPr id="747" name="楕円 746"/>
        <xdr:cNvSpPr/>
      </xdr:nvSpPr>
      <xdr:spPr>
        <a:xfrm>
          <a:off x="21272500" y="65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157510</xdr:rowOff>
    </xdr:from>
    <xdr:ext cx="469744" cy="259045"/>
    <xdr:sp macro="" textlink="">
      <xdr:nvSpPr>
        <xdr:cNvPr id="748" name="テキスト ボックス 747"/>
        <xdr:cNvSpPr txBox="1"/>
      </xdr:nvSpPr>
      <xdr:spPr>
        <a:xfrm>
          <a:off x="21088428" y="667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165024</xdr:rowOff>
    </xdr:from>
    <xdr:to>
      <xdr:col>107</xdr:col>
      <xdr:colOff>101600</xdr:colOff>
      <xdr:row>39</xdr:row>
      <xdr:rowOff>95174</xdr:rowOff>
    </xdr:to>
    <xdr:sp macro="" textlink="">
      <xdr:nvSpPr>
        <xdr:cNvPr id="749" name="楕円 748"/>
        <xdr:cNvSpPr/>
      </xdr:nvSpPr>
      <xdr:spPr>
        <a:xfrm>
          <a:off x="2038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86301</xdr:rowOff>
    </xdr:from>
    <xdr:ext cx="249299" cy="259045"/>
    <xdr:sp macro="" textlink="">
      <xdr:nvSpPr>
        <xdr:cNvPr id="750" name="テキスト ボックス 749"/>
        <xdr:cNvSpPr txBox="1"/>
      </xdr:nvSpPr>
      <xdr:spPr>
        <a:xfrm>
          <a:off x="2030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164947</xdr:rowOff>
    </xdr:from>
    <xdr:to>
      <xdr:col>102</xdr:col>
      <xdr:colOff>165100</xdr:colOff>
      <xdr:row>39</xdr:row>
      <xdr:rowOff>95097</xdr:rowOff>
    </xdr:to>
    <xdr:sp macro="" textlink="">
      <xdr:nvSpPr>
        <xdr:cNvPr id="751" name="楕円 750"/>
        <xdr:cNvSpPr/>
      </xdr:nvSpPr>
      <xdr:spPr>
        <a:xfrm>
          <a:off x="19494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86224</xdr:rowOff>
    </xdr:from>
    <xdr:ext cx="249299" cy="259045"/>
    <xdr:sp macro="" textlink="">
      <xdr:nvSpPr>
        <xdr:cNvPr id="752" name="テキスト ボックス 751"/>
        <xdr:cNvSpPr txBox="1"/>
      </xdr:nvSpPr>
      <xdr:spPr>
        <a:xfrm>
          <a:off x="19420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164452</xdr:rowOff>
    </xdr:from>
    <xdr:to>
      <xdr:col>98</xdr:col>
      <xdr:colOff>38100</xdr:colOff>
      <xdr:row>39</xdr:row>
      <xdr:rowOff>94602</xdr:rowOff>
    </xdr:to>
    <xdr:sp macro="" textlink="">
      <xdr:nvSpPr>
        <xdr:cNvPr id="753" name="楕円 752"/>
        <xdr:cNvSpPr/>
      </xdr:nvSpPr>
      <xdr:spPr>
        <a:xfrm>
          <a:off x="18605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85729</xdr:rowOff>
    </xdr:from>
    <xdr:ext cx="313932" cy="259045"/>
    <xdr:sp macro="" textlink="">
      <xdr:nvSpPr>
        <xdr:cNvPr id="754" name="テキスト ボックス 753"/>
        <xdr:cNvSpPr txBox="1"/>
      </xdr:nvSpPr>
      <xdr:spPr>
        <a:xfrm>
          <a:off x="18499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147510</xdr:rowOff>
    </xdr:from>
    <xdr:to>
      <xdr:col>116</xdr:col>
      <xdr:colOff>62864</xdr:colOff>
      <xdr:row>59</xdr:row>
      <xdr:rowOff>44450</xdr:rowOff>
    </xdr:to>
    <xdr:cxnSp macro="">
      <xdr:nvCxnSpPr>
        <xdr:cNvPr id="778" name="直線コネクタ 777"/>
        <xdr:cNvCxnSpPr/>
      </xdr:nvCxnSpPr>
      <xdr:spPr>
        <a:xfrm flipV="1">
          <a:off x="22159595" y="8891460"/>
          <a:ext cx="1269" cy="126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94187</xdr:rowOff>
    </xdr:from>
    <xdr:ext cx="534377" cy="259045"/>
    <xdr:sp macro="" textlink="">
      <xdr:nvSpPr>
        <xdr:cNvPr id="781" name="貸付金最大値テキスト"/>
        <xdr:cNvSpPr txBox="1"/>
      </xdr:nvSpPr>
      <xdr:spPr>
        <a:xfrm>
          <a:off x="22212300" y="86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147510</xdr:rowOff>
    </xdr:from>
    <xdr:to>
      <xdr:col>116</xdr:col>
      <xdr:colOff>152400</xdr:colOff>
      <xdr:row>51</xdr:row>
      <xdr:rowOff>147510</xdr:rowOff>
    </xdr:to>
    <xdr:cxnSp macro="">
      <xdr:nvCxnSpPr>
        <xdr:cNvPr id="782" name="直線コネクタ 781"/>
        <xdr:cNvCxnSpPr/>
      </xdr:nvCxnSpPr>
      <xdr:spPr>
        <a:xfrm>
          <a:off x="22072600" y="889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37897</xdr:rowOff>
    </xdr:from>
    <xdr:to>
      <xdr:col>116</xdr:col>
      <xdr:colOff>63500</xdr:colOff>
      <xdr:row>59</xdr:row>
      <xdr:rowOff>38011</xdr:rowOff>
    </xdr:to>
    <xdr:cxnSp macro="">
      <xdr:nvCxnSpPr>
        <xdr:cNvPr id="783" name="直線コネクタ 782"/>
        <xdr:cNvCxnSpPr/>
      </xdr:nvCxnSpPr>
      <xdr:spPr>
        <a:xfrm flipV="1">
          <a:off x="21323300" y="10153447"/>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81087</xdr:rowOff>
    </xdr:from>
    <xdr:ext cx="469744" cy="259045"/>
    <xdr:sp macro="" textlink="">
      <xdr:nvSpPr>
        <xdr:cNvPr id="784" name="貸付金平均値テキスト"/>
        <xdr:cNvSpPr txBox="1"/>
      </xdr:nvSpPr>
      <xdr:spPr>
        <a:xfrm>
          <a:off x="22212300" y="985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58210</xdr:rowOff>
    </xdr:from>
    <xdr:to>
      <xdr:col>116</xdr:col>
      <xdr:colOff>114300</xdr:colOff>
      <xdr:row>58</xdr:row>
      <xdr:rowOff>159810</xdr:rowOff>
    </xdr:to>
    <xdr:sp macro="" textlink="">
      <xdr:nvSpPr>
        <xdr:cNvPr id="785" name="フローチャート: 判断 784"/>
        <xdr:cNvSpPr/>
      </xdr:nvSpPr>
      <xdr:spPr>
        <a:xfrm>
          <a:off x="22110700" y="100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38011</xdr:rowOff>
    </xdr:from>
    <xdr:to>
      <xdr:col>111</xdr:col>
      <xdr:colOff>177800</xdr:colOff>
      <xdr:row>59</xdr:row>
      <xdr:rowOff>38068</xdr:rowOff>
    </xdr:to>
    <xdr:cxnSp macro="">
      <xdr:nvCxnSpPr>
        <xdr:cNvPr id="786" name="直線コネクタ 785"/>
        <xdr:cNvCxnSpPr/>
      </xdr:nvCxnSpPr>
      <xdr:spPr>
        <a:xfrm flipV="1">
          <a:off x="20434300" y="1015356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45314</xdr:rowOff>
    </xdr:from>
    <xdr:to>
      <xdr:col>112</xdr:col>
      <xdr:colOff>38100</xdr:colOff>
      <xdr:row>58</xdr:row>
      <xdr:rowOff>146914</xdr:rowOff>
    </xdr:to>
    <xdr:sp macro="" textlink="">
      <xdr:nvSpPr>
        <xdr:cNvPr id="787" name="フローチャート: 判断 786"/>
        <xdr:cNvSpPr/>
      </xdr:nvSpPr>
      <xdr:spPr>
        <a:xfrm>
          <a:off x="21272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163441</xdr:rowOff>
    </xdr:from>
    <xdr:ext cx="469744" cy="259045"/>
    <xdr:sp macro="" textlink="">
      <xdr:nvSpPr>
        <xdr:cNvPr id="788" name="テキスト ボックス 787"/>
        <xdr:cNvSpPr txBox="1"/>
      </xdr:nvSpPr>
      <xdr:spPr>
        <a:xfrm>
          <a:off x="21088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38068</xdr:rowOff>
    </xdr:from>
    <xdr:to>
      <xdr:col>107</xdr:col>
      <xdr:colOff>50800</xdr:colOff>
      <xdr:row>59</xdr:row>
      <xdr:rowOff>38506</xdr:rowOff>
    </xdr:to>
    <xdr:cxnSp macro="">
      <xdr:nvCxnSpPr>
        <xdr:cNvPr id="789" name="直線コネクタ 788"/>
        <xdr:cNvCxnSpPr/>
      </xdr:nvCxnSpPr>
      <xdr:spPr>
        <a:xfrm flipV="1">
          <a:off x="19545300" y="10153618"/>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63850</xdr:rowOff>
    </xdr:from>
    <xdr:to>
      <xdr:col>107</xdr:col>
      <xdr:colOff>101600</xdr:colOff>
      <xdr:row>58</xdr:row>
      <xdr:rowOff>165450</xdr:rowOff>
    </xdr:to>
    <xdr:sp macro="" textlink="">
      <xdr:nvSpPr>
        <xdr:cNvPr id="790" name="フローチャート: 判断 789"/>
        <xdr:cNvSpPr/>
      </xdr:nvSpPr>
      <xdr:spPr>
        <a:xfrm>
          <a:off x="20383500" y="100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10527</xdr:rowOff>
    </xdr:from>
    <xdr:ext cx="469744" cy="259045"/>
    <xdr:sp macro="" textlink="">
      <xdr:nvSpPr>
        <xdr:cNvPr id="791" name="テキスト ボックス 790"/>
        <xdr:cNvSpPr txBox="1"/>
      </xdr:nvSpPr>
      <xdr:spPr>
        <a:xfrm>
          <a:off x="20199428" y="97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38506</xdr:rowOff>
    </xdr:from>
    <xdr:to>
      <xdr:col>102</xdr:col>
      <xdr:colOff>114300</xdr:colOff>
      <xdr:row>59</xdr:row>
      <xdr:rowOff>38564</xdr:rowOff>
    </xdr:to>
    <xdr:cxnSp macro="">
      <xdr:nvCxnSpPr>
        <xdr:cNvPr id="792" name="直線コネクタ 791"/>
        <xdr:cNvCxnSpPr/>
      </xdr:nvCxnSpPr>
      <xdr:spPr>
        <a:xfrm flipV="1">
          <a:off x="18656300" y="10154056"/>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61296</xdr:rowOff>
    </xdr:from>
    <xdr:to>
      <xdr:col>102</xdr:col>
      <xdr:colOff>165100</xdr:colOff>
      <xdr:row>58</xdr:row>
      <xdr:rowOff>162896</xdr:rowOff>
    </xdr:to>
    <xdr:sp macro="" textlink="">
      <xdr:nvSpPr>
        <xdr:cNvPr id="793" name="フローチャート: 判断 792"/>
        <xdr:cNvSpPr/>
      </xdr:nvSpPr>
      <xdr:spPr>
        <a:xfrm>
          <a:off x="19494500" y="1000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7973</xdr:rowOff>
    </xdr:from>
    <xdr:ext cx="469744" cy="259045"/>
    <xdr:sp macro="" textlink="">
      <xdr:nvSpPr>
        <xdr:cNvPr id="794" name="テキスト ボックス 793"/>
        <xdr:cNvSpPr txBox="1"/>
      </xdr:nvSpPr>
      <xdr:spPr>
        <a:xfrm>
          <a:off x="19310428" y="97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57334</xdr:rowOff>
    </xdr:from>
    <xdr:to>
      <xdr:col>98</xdr:col>
      <xdr:colOff>38100</xdr:colOff>
      <xdr:row>58</xdr:row>
      <xdr:rowOff>158934</xdr:rowOff>
    </xdr:to>
    <xdr:sp macro="" textlink="">
      <xdr:nvSpPr>
        <xdr:cNvPr id="795" name="フローチャート: 判断 794"/>
        <xdr:cNvSpPr/>
      </xdr:nvSpPr>
      <xdr:spPr>
        <a:xfrm>
          <a:off x="18605500" y="1000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4011</xdr:rowOff>
    </xdr:from>
    <xdr:ext cx="469744" cy="259045"/>
    <xdr:sp macro="" textlink="">
      <xdr:nvSpPr>
        <xdr:cNvPr id="796" name="テキスト ボックス 795"/>
        <xdr:cNvSpPr txBox="1"/>
      </xdr:nvSpPr>
      <xdr:spPr>
        <a:xfrm>
          <a:off x="18421428" y="97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158547</xdr:rowOff>
    </xdr:from>
    <xdr:to>
      <xdr:col>116</xdr:col>
      <xdr:colOff>114300</xdr:colOff>
      <xdr:row>59</xdr:row>
      <xdr:rowOff>88697</xdr:rowOff>
    </xdr:to>
    <xdr:sp macro="" textlink="">
      <xdr:nvSpPr>
        <xdr:cNvPr id="802" name="楕円 801"/>
        <xdr:cNvSpPr/>
      </xdr:nvSpPr>
      <xdr:spPr>
        <a:xfrm>
          <a:off x="22110700" y="101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73474</xdr:rowOff>
    </xdr:from>
    <xdr:ext cx="378565" cy="259045"/>
    <xdr:sp macro="" textlink="">
      <xdr:nvSpPr>
        <xdr:cNvPr id="803" name="貸付金該当値テキスト"/>
        <xdr:cNvSpPr txBox="1"/>
      </xdr:nvSpPr>
      <xdr:spPr>
        <a:xfrm>
          <a:off x="22212300" y="10017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158661</xdr:rowOff>
    </xdr:from>
    <xdr:to>
      <xdr:col>112</xdr:col>
      <xdr:colOff>38100</xdr:colOff>
      <xdr:row>59</xdr:row>
      <xdr:rowOff>88811</xdr:rowOff>
    </xdr:to>
    <xdr:sp macro="" textlink="">
      <xdr:nvSpPr>
        <xdr:cNvPr id="804" name="楕円 803"/>
        <xdr:cNvSpPr/>
      </xdr:nvSpPr>
      <xdr:spPr>
        <a:xfrm>
          <a:off x="21272500" y="101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79938</xdr:rowOff>
    </xdr:from>
    <xdr:ext cx="378565" cy="259045"/>
    <xdr:sp macro="" textlink="">
      <xdr:nvSpPr>
        <xdr:cNvPr id="805" name="テキスト ボックス 804"/>
        <xdr:cNvSpPr txBox="1"/>
      </xdr:nvSpPr>
      <xdr:spPr>
        <a:xfrm>
          <a:off x="21134017" y="1019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158718</xdr:rowOff>
    </xdr:from>
    <xdr:to>
      <xdr:col>107</xdr:col>
      <xdr:colOff>101600</xdr:colOff>
      <xdr:row>59</xdr:row>
      <xdr:rowOff>88868</xdr:rowOff>
    </xdr:to>
    <xdr:sp macro="" textlink="">
      <xdr:nvSpPr>
        <xdr:cNvPr id="806" name="楕円 805"/>
        <xdr:cNvSpPr/>
      </xdr:nvSpPr>
      <xdr:spPr>
        <a:xfrm>
          <a:off x="20383500" y="101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79995</xdr:rowOff>
    </xdr:from>
    <xdr:ext cx="378565" cy="259045"/>
    <xdr:sp macro="" textlink="">
      <xdr:nvSpPr>
        <xdr:cNvPr id="807" name="テキスト ボックス 806"/>
        <xdr:cNvSpPr txBox="1"/>
      </xdr:nvSpPr>
      <xdr:spPr>
        <a:xfrm>
          <a:off x="20245017" y="10195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159156</xdr:rowOff>
    </xdr:from>
    <xdr:to>
      <xdr:col>102</xdr:col>
      <xdr:colOff>165100</xdr:colOff>
      <xdr:row>59</xdr:row>
      <xdr:rowOff>89306</xdr:rowOff>
    </xdr:to>
    <xdr:sp macro="" textlink="">
      <xdr:nvSpPr>
        <xdr:cNvPr id="808" name="楕円 807"/>
        <xdr:cNvSpPr/>
      </xdr:nvSpPr>
      <xdr:spPr>
        <a:xfrm>
          <a:off x="19494500" y="101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80433</xdr:rowOff>
    </xdr:from>
    <xdr:ext cx="378565" cy="259045"/>
    <xdr:sp macro="" textlink="">
      <xdr:nvSpPr>
        <xdr:cNvPr id="809" name="テキスト ボックス 808"/>
        <xdr:cNvSpPr txBox="1"/>
      </xdr:nvSpPr>
      <xdr:spPr>
        <a:xfrm>
          <a:off x="19356017" y="1019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159214</xdr:rowOff>
    </xdr:from>
    <xdr:to>
      <xdr:col>98</xdr:col>
      <xdr:colOff>38100</xdr:colOff>
      <xdr:row>59</xdr:row>
      <xdr:rowOff>89364</xdr:rowOff>
    </xdr:to>
    <xdr:sp macro="" textlink="">
      <xdr:nvSpPr>
        <xdr:cNvPr id="810" name="楕円 809"/>
        <xdr:cNvSpPr/>
      </xdr:nvSpPr>
      <xdr:spPr>
        <a:xfrm>
          <a:off x="18605500" y="101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80491</xdr:rowOff>
    </xdr:from>
    <xdr:ext cx="378565" cy="259045"/>
    <xdr:sp macro="" textlink="">
      <xdr:nvSpPr>
        <xdr:cNvPr id="811" name="テキスト ボックス 810"/>
        <xdr:cNvSpPr txBox="1"/>
      </xdr:nvSpPr>
      <xdr:spPr>
        <a:xfrm>
          <a:off x="18467017" y="10196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2" name="テキスト ボックス 82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117020</xdr:rowOff>
    </xdr:from>
    <xdr:to>
      <xdr:col>116</xdr:col>
      <xdr:colOff>62864</xdr:colOff>
      <xdr:row>78</xdr:row>
      <xdr:rowOff>137691</xdr:rowOff>
    </xdr:to>
    <xdr:cxnSp macro="">
      <xdr:nvCxnSpPr>
        <xdr:cNvPr id="838" name="直線コネクタ 837"/>
        <xdr:cNvCxnSpPr/>
      </xdr:nvCxnSpPr>
      <xdr:spPr>
        <a:xfrm flipV="1">
          <a:off x="22159595" y="12118520"/>
          <a:ext cx="1269" cy="139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141518</xdr:rowOff>
    </xdr:from>
    <xdr:ext cx="534377" cy="259045"/>
    <xdr:sp macro="" textlink="">
      <xdr:nvSpPr>
        <xdr:cNvPr id="839" name="繰出金最小値テキスト"/>
        <xdr:cNvSpPr txBox="1"/>
      </xdr:nvSpPr>
      <xdr:spPr>
        <a:xfrm>
          <a:off x="22212300" y="1351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137691</xdr:rowOff>
    </xdr:from>
    <xdr:to>
      <xdr:col>116</xdr:col>
      <xdr:colOff>152400</xdr:colOff>
      <xdr:row>78</xdr:row>
      <xdr:rowOff>137691</xdr:rowOff>
    </xdr:to>
    <xdr:cxnSp macro="">
      <xdr:nvCxnSpPr>
        <xdr:cNvPr id="840" name="直線コネクタ 839"/>
        <xdr:cNvCxnSpPr/>
      </xdr:nvCxnSpPr>
      <xdr:spPr>
        <a:xfrm>
          <a:off x="22072600" y="1351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63697</xdr:rowOff>
    </xdr:from>
    <xdr:ext cx="599010" cy="259045"/>
    <xdr:sp macro="" textlink="">
      <xdr:nvSpPr>
        <xdr:cNvPr id="841" name="繰出金最大値テキスト"/>
        <xdr:cNvSpPr txBox="1"/>
      </xdr:nvSpPr>
      <xdr:spPr>
        <a:xfrm>
          <a:off x="22212300" y="1189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117020</xdr:rowOff>
    </xdr:from>
    <xdr:to>
      <xdr:col>116</xdr:col>
      <xdr:colOff>152400</xdr:colOff>
      <xdr:row>70</xdr:row>
      <xdr:rowOff>117020</xdr:rowOff>
    </xdr:to>
    <xdr:cxnSp macro="">
      <xdr:nvCxnSpPr>
        <xdr:cNvPr id="842" name="直線コネクタ 841"/>
        <xdr:cNvCxnSpPr/>
      </xdr:nvCxnSpPr>
      <xdr:spPr>
        <a:xfrm>
          <a:off x="22072600" y="121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162576</xdr:rowOff>
    </xdr:from>
    <xdr:to>
      <xdr:col>116</xdr:col>
      <xdr:colOff>63500</xdr:colOff>
      <xdr:row>77</xdr:row>
      <xdr:rowOff>168308</xdr:rowOff>
    </xdr:to>
    <xdr:cxnSp macro="">
      <xdr:nvCxnSpPr>
        <xdr:cNvPr id="843" name="直線コネクタ 842"/>
        <xdr:cNvCxnSpPr/>
      </xdr:nvCxnSpPr>
      <xdr:spPr>
        <a:xfrm>
          <a:off x="21323300" y="13364226"/>
          <a:ext cx="838200" cy="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10393</xdr:rowOff>
    </xdr:from>
    <xdr:ext cx="534377" cy="259045"/>
    <xdr:sp macro="" textlink="">
      <xdr:nvSpPr>
        <xdr:cNvPr id="844" name="繰出金平均値テキスト"/>
        <xdr:cNvSpPr txBox="1"/>
      </xdr:nvSpPr>
      <xdr:spPr>
        <a:xfrm>
          <a:off x="22212300" y="12869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158965</xdr:rowOff>
    </xdr:from>
    <xdr:to>
      <xdr:col>116</xdr:col>
      <xdr:colOff>114300</xdr:colOff>
      <xdr:row>76</xdr:row>
      <xdr:rowOff>89115</xdr:rowOff>
    </xdr:to>
    <xdr:sp macro="" textlink="">
      <xdr:nvSpPr>
        <xdr:cNvPr id="845" name="フローチャート: 判断 844"/>
        <xdr:cNvSpPr/>
      </xdr:nvSpPr>
      <xdr:spPr>
        <a:xfrm>
          <a:off x="221107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70972</xdr:rowOff>
    </xdr:from>
    <xdr:to>
      <xdr:col>111</xdr:col>
      <xdr:colOff>177800</xdr:colOff>
      <xdr:row>77</xdr:row>
      <xdr:rowOff>162576</xdr:rowOff>
    </xdr:to>
    <xdr:cxnSp macro="">
      <xdr:nvCxnSpPr>
        <xdr:cNvPr id="846" name="直線コネクタ 845"/>
        <xdr:cNvCxnSpPr/>
      </xdr:nvCxnSpPr>
      <xdr:spPr>
        <a:xfrm>
          <a:off x="20434300" y="13101172"/>
          <a:ext cx="889000" cy="26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18817</xdr:rowOff>
    </xdr:from>
    <xdr:to>
      <xdr:col>112</xdr:col>
      <xdr:colOff>38100</xdr:colOff>
      <xdr:row>76</xdr:row>
      <xdr:rowOff>120417</xdr:rowOff>
    </xdr:to>
    <xdr:sp macro="" textlink="">
      <xdr:nvSpPr>
        <xdr:cNvPr id="847" name="フローチャート: 判断 846"/>
        <xdr:cNvSpPr/>
      </xdr:nvSpPr>
      <xdr:spPr>
        <a:xfrm>
          <a:off x="21272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136944</xdr:rowOff>
    </xdr:from>
    <xdr:ext cx="534377" cy="259045"/>
    <xdr:sp macro="" textlink="">
      <xdr:nvSpPr>
        <xdr:cNvPr id="848" name="テキスト ボックス 847"/>
        <xdr:cNvSpPr txBox="1"/>
      </xdr:nvSpPr>
      <xdr:spPr>
        <a:xfrm>
          <a:off x="21056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70972</xdr:rowOff>
    </xdr:from>
    <xdr:to>
      <xdr:col>107</xdr:col>
      <xdr:colOff>50800</xdr:colOff>
      <xdr:row>76</xdr:row>
      <xdr:rowOff>85962</xdr:rowOff>
    </xdr:to>
    <xdr:cxnSp macro="">
      <xdr:nvCxnSpPr>
        <xdr:cNvPr id="849" name="直線コネクタ 848"/>
        <xdr:cNvCxnSpPr/>
      </xdr:nvCxnSpPr>
      <xdr:spPr>
        <a:xfrm flipV="1">
          <a:off x="19545300" y="13101172"/>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96084</xdr:rowOff>
    </xdr:from>
    <xdr:to>
      <xdr:col>107</xdr:col>
      <xdr:colOff>101600</xdr:colOff>
      <xdr:row>77</xdr:row>
      <xdr:rowOff>26234</xdr:rowOff>
    </xdr:to>
    <xdr:sp macro="" textlink="">
      <xdr:nvSpPr>
        <xdr:cNvPr id="850" name="フローチャート: 判断 849"/>
        <xdr:cNvSpPr/>
      </xdr:nvSpPr>
      <xdr:spPr>
        <a:xfrm>
          <a:off x="20383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17361</xdr:rowOff>
    </xdr:from>
    <xdr:ext cx="534377" cy="259045"/>
    <xdr:sp macro="" textlink="">
      <xdr:nvSpPr>
        <xdr:cNvPr id="851" name="テキスト ボックス 850"/>
        <xdr:cNvSpPr txBox="1"/>
      </xdr:nvSpPr>
      <xdr:spPr>
        <a:xfrm>
          <a:off x="20167111" y="132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85962</xdr:rowOff>
    </xdr:from>
    <xdr:to>
      <xdr:col>102</xdr:col>
      <xdr:colOff>114300</xdr:colOff>
      <xdr:row>77</xdr:row>
      <xdr:rowOff>10492</xdr:rowOff>
    </xdr:to>
    <xdr:cxnSp macro="">
      <xdr:nvCxnSpPr>
        <xdr:cNvPr id="852" name="直線コネクタ 851"/>
        <xdr:cNvCxnSpPr/>
      </xdr:nvCxnSpPr>
      <xdr:spPr>
        <a:xfrm flipV="1">
          <a:off x="18656300" y="13116162"/>
          <a:ext cx="889000" cy="9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94027</xdr:rowOff>
    </xdr:from>
    <xdr:to>
      <xdr:col>102</xdr:col>
      <xdr:colOff>165100</xdr:colOff>
      <xdr:row>77</xdr:row>
      <xdr:rowOff>24177</xdr:rowOff>
    </xdr:to>
    <xdr:sp macro="" textlink="">
      <xdr:nvSpPr>
        <xdr:cNvPr id="853" name="フローチャート: 判断 852"/>
        <xdr:cNvSpPr/>
      </xdr:nvSpPr>
      <xdr:spPr>
        <a:xfrm>
          <a:off x="19494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15304</xdr:rowOff>
    </xdr:from>
    <xdr:ext cx="534377" cy="259045"/>
    <xdr:sp macro="" textlink="">
      <xdr:nvSpPr>
        <xdr:cNvPr id="854" name="テキスト ボックス 853"/>
        <xdr:cNvSpPr txBox="1"/>
      </xdr:nvSpPr>
      <xdr:spPr>
        <a:xfrm>
          <a:off x="19278111" y="13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70188</xdr:rowOff>
    </xdr:from>
    <xdr:to>
      <xdr:col>98</xdr:col>
      <xdr:colOff>38100</xdr:colOff>
      <xdr:row>77</xdr:row>
      <xdr:rowOff>338</xdr:rowOff>
    </xdr:to>
    <xdr:sp macro="" textlink="">
      <xdr:nvSpPr>
        <xdr:cNvPr id="855" name="フローチャート: 判断 854"/>
        <xdr:cNvSpPr/>
      </xdr:nvSpPr>
      <xdr:spPr>
        <a:xfrm>
          <a:off x="18605500" y="131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16864</xdr:rowOff>
    </xdr:from>
    <xdr:ext cx="534377" cy="259045"/>
    <xdr:sp macro="" textlink="">
      <xdr:nvSpPr>
        <xdr:cNvPr id="856" name="テキスト ボックス 855"/>
        <xdr:cNvSpPr txBox="1"/>
      </xdr:nvSpPr>
      <xdr:spPr>
        <a:xfrm>
          <a:off x="18389111" y="128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117508</xdr:rowOff>
    </xdr:from>
    <xdr:to>
      <xdr:col>116</xdr:col>
      <xdr:colOff>114300</xdr:colOff>
      <xdr:row>78</xdr:row>
      <xdr:rowOff>47658</xdr:rowOff>
    </xdr:to>
    <xdr:sp macro="" textlink="">
      <xdr:nvSpPr>
        <xdr:cNvPr id="862" name="楕円 861"/>
        <xdr:cNvSpPr/>
      </xdr:nvSpPr>
      <xdr:spPr>
        <a:xfrm>
          <a:off x="22110700" y="1331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95935</xdr:rowOff>
    </xdr:from>
    <xdr:ext cx="534377" cy="259045"/>
    <xdr:sp macro="" textlink="">
      <xdr:nvSpPr>
        <xdr:cNvPr id="863" name="繰出金該当値テキスト"/>
        <xdr:cNvSpPr txBox="1"/>
      </xdr:nvSpPr>
      <xdr:spPr>
        <a:xfrm>
          <a:off x="22212300" y="1329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111776</xdr:rowOff>
    </xdr:from>
    <xdr:to>
      <xdr:col>112</xdr:col>
      <xdr:colOff>38100</xdr:colOff>
      <xdr:row>78</xdr:row>
      <xdr:rowOff>41926</xdr:rowOff>
    </xdr:to>
    <xdr:sp macro="" textlink="">
      <xdr:nvSpPr>
        <xdr:cNvPr id="864" name="楕円 863"/>
        <xdr:cNvSpPr/>
      </xdr:nvSpPr>
      <xdr:spPr>
        <a:xfrm>
          <a:off x="21272500" y="1331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33053</xdr:rowOff>
    </xdr:from>
    <xdr:ext cx="534377" cy="259045"/>
    <xdr:sp macro="" textlink="">
      <xdr:nvSpPr>
        <xdr:cNvPr id="865" name="テキスト ボックス 864"/>
        <xdr:cNvSpPr txBox="1"/>
      </xdr:nvSpPr>
      <xdr:spPr>
        <a:xfrm>
          <a:off x="21056111" y="1340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20172</xdr:rowOff>
    </xdr:from>
    <xdr:to>
      <xdr:col>107</xdr:col>
      <xdr:colOff>101600</xdr:colOff>
      <xdr:row>76</xdr:row>
      <xdr:rowOff>121772</xdr:rowOff>
    </xdr:to>
    <xdr:sp macro="" textlink="">
      <xdr:nvSpPr>
        <xdr:cNvPr id="866" name="楕円 865"/>
        <xdr:cNvSpPr/>
      </xdr:nvSpPr>
      <xdr:spPr>
        <a:xfrm>
          <a:off x="20383500" y="130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138300</xdr:rowOff>
    </xdr:from>
    <xdr:ext cx="534377" cy="259045"/>
    <xdr:sp macro="" textlink="">
      <xdr:nvSpPr>
        <xdr:cNvPr id="867" name="テキスト ボックス 866"/>
        <xdr:cNvSpPr txBox="1"/>
      </xdr:nvSpPr>
      <xdr:spPr>
        <a:xfrm>
          <a:off x="20167111" y="128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35162</xdr:rowOff>
    </xdr:from>
    <xdr:to>
      <xdr:col>102</xdr:col>
      <xdr:colOff>165100</xdr:colOff>
      <xdr:row>76</xdr:row>
      <xdr:rowOff>136762</xdr:rowOff>
    </xdr:to>
    <xdr:sp macro="" textlink="">
      <xdr:nvSpPr>
        <xdr:cNvPr id="868" name="楕円 867"/>
        <xdr:cNvSpPr/>
      </xdr:nvSpPr>
      <xdr:spPr>
        <a:xfrm>
          <a:off x="19494500" y="130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153290</xdr:rowOff>
    </xdr:from>
    <xdr:ext cx="534377" cy="259045"/>
    <xdr:sp macro="" textlink="">
      <xdr:nvSpPr>
        <xdr:cNvPr id="869" name="テキスト ボックス 868"/>
        <xdr:cNvSpPr txBox="1"/>
      </xdr:nvSpPr>
      <xdr:spPr>
        <a:xfrm>
          <a:off x="19278111" y="1284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131142</xdr:rowOff>
    </xdr:from>
    <xdr:to>
      <xdr:col>98</xdr:col>
      <xdr:colOff>38100</xdr:colOff>
      <xdr:row>77</xdr:row>
      <xdr:rowOff>61292</xdr:rowOff>
    </xdr:to>
    <xdr:sp macro="" textlink="">
      <xdr:nvSpPr>
        <xdr:cNvPr id="870" name="楕円 869"/>
        <xdr:cNvSpPr/>
      </xdr:nvSpPr>
      <xdr:spPr>
        <a:xfrm>
          <a:off x="18605500" y="131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52419</xdr:rowOff>
    </xdr:from>
    <xdr:ext cx="534377" cy="259045"/>
    <xdr:sp macro="" textlink="">
      <xdr:nvSpPr>
        <xdr:cNvPr id="871" name="テキスト ボックス 870"/>
        <xdr:cNvSpPr txBox="1"/>
      </xdr:nvSpPr>
      <xdr:spPr>
        <a:xfrm>
          <a:off x="18389111" y="1325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2" name="直線コネクタ 881"/>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3" name="テキスト ボックス 882"/>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4" name="直線コネクタ 883"/>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85" name="テキスト ボックス 884"/>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87" name="テキスト ボックス 886"/>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8" name="直線コネクタ 887"/>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89" name="テキスト ボックス 888"/>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0" name="直線コネクタ 889"/>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1" name="テキスト ボックス 890"/>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3" name="テキスト ボックス 89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132587</xdr:rowOff>
    </xdr:from>
    <xdr:to>
      <xdr:col>116</xdr:col>
      <xdr:colOff>62864</xdr:colOff>
      <xdr:row>99</xdr:row>
      <xdr:rowOff>44450</xdr:rowOff>
    </xdr:to>
    <xdr:cxnSp macro="">
      <xdr:nvCxnSpPr>
        <xdr:cNvPr id="895" name="直線コネクタ 894"/>
        <xdr:cNvCxnSpPr/>
      </xdr:nvCxnSpPr>
      <xdr:spPr>
        <a:xfrm flipV="1">
          <a:off x="22159595" y="15734537"/>
          <a:ext cx="1269" cy="1283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92727</xdr:rowOff>
    </xdr:from>
    <xdr:ext cx="249299" cy="259045"/>
    <xdr:sp macro="" textlink="">
      <xdr:nvSpPr>
        <xdr:cNvPr id="896" name="前年度繰上充用金最小値テキスト"/>
        <xdr:cNvSpPr txBox="1"/>
      </xdr:nvSpPr>
      <xdr:spPr>
        <a:xfrm>
          <a:off x="22212300" y="17066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7" name="直線コネクタ 89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90</xdr:row>
      <xdr:rowOff>79264</xdr:rowOff>
    </xdr:from>
    <xdr:ext cx="534377" cy="259045"/>
    <xdr:sp macro="" textlink="">
      <xdr:nvSpPr>
        <xdr:cNvPr id="898" name="前年度繰上充用金最大値テキスト"/>
        <xdr:cNvSpPr txBox="1"/>
      </xdr:nvSpPr>
      <xdr:spPr>
        <a:xfrm>
          <a:off x="22212300" y="1550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132587</xdr:rowOff>
    </xdr:from>
    <xdr:to>
      <xdr:col>116</xdr:col>
      <xdr:colOff>152400</xdr:colOff>
      <xdr:row>91</xdr:row>
      <xdr:rowOff>132587</xdr:rowOff>
    </xdr:to>
    <xdr:cxnSp macro="">
      <xdr:nvCxnSpPr>
        <xdr:cNvPr id="899" name="直線コネクタ 898"/>
        <xdr:cNvCxnSpPr/>
      </xdr:nvCxnSpPr>
      <xdr:spPr>
        <a:xfrm>
          <a:off x="22072600" y="1573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0" name="直線コネクタ 899"/>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10177</xdr:rowOff>
    </xdr:from>
    <xdr:ext cx="313932" cy="259045"/>
    <xdr:sp macro="" textlink="">
      <xdr:nvSpPr>
        <xdr:cNvPr id="901" name="前年度繰上充用金平均値テキスト"/>
        <xdr:cNvSpPr txBox="1"/>
      </xdr:nvSpPr>
      <xdr:spPr>
        <a:xfrm>
          <a:off x="22212300" y="16812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158750</xdr:rowOff>
    </xdr:from>
    <xdr:to>
      <xdr:col>116</xdr:col>
      <xdr:colOff>114300</xdr:colOff>
      <xdr:row>99</xdr:row>
      <xdr:rowOff>88900</xdr:rowOff>
    </xdr:to>
    <xdr:sp macro="" textlink="">
      <xdr:nvSpPr>
        <xdr:cNvPr id="902" name="フローチャート: 判断 901"/>
        <xdr:cNvSpPr/>
      </xdr:nvSpPr>
      <xdr:spPr>
        <a:xfrm>
          <a:off x="22110700" y="1696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3" name="直線コネクタ 902"/>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158242</xdr:rowOff>
    </xdr:from>
    <xdr:to>
      <xdr:col>112</xdr:col>
      <xdr:colOff>38100</xdr:colOff>
      <xdr:row>99</xdr:row>
      <xdr:rowOff>88392</xdr:rowOff>
    </xdr:to>
    <xdr:sp macro="" textlink="">
      <xdr:nvSpPr>
        <xdr:cNvPr id="904" name="フローチャート: 判断 903"/>
        <xdr:cNvSpPr/>
      </xdr:nvSpPr>
      <xdr:spPr>
        <a:xfrm>
          <a:off x="212725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104919</xdr:rowOff>
    </xdr:from>
    <xdr:ext cx="313932" cy="259045"/>
    <xdr:sp macro="" textlink="">
      <xdr:nvSpPr>
        <xdr:cNvPr id="905" name="テキスト ボックス 904"/>
        <xdr:cNvSpPr txBox="1"/>
      </xdr:nvSpPr>
      <xdr:spPr>
        <a:xfrm>
          <a:off x="21166333" y="16735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6" name="直線コネクタ 905"/>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7" name="フローチャート: 判断 906"/>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8" name="テキスト ボックス 907"/>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9" name="直線コネクタ 908"/>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0" name="フローチャート: 判断 909"/>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1" name="テキスト ボックス 910"/>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2" name="フローチャート: 判断 911"/>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3" name="テキスト ボックス 912"/>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9" name="楕円 918"/>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137177</xdr:rowOff>
    </xdr:from>
    <xdr:ext cx="249299" cy="259045"/>
    <xdr:sp macro="" textlink="">
      <xdr:nvSpPr>
        <xdr:cNvPr id="920" name="前年度繰上充用金該当値テキスト"/>
        <xdr:cNvSpPr txBox="1"/>
      </xdr:nvSpPr>
      <xdr:spPr>
        <a:xfrm>
          <a:off x="22212300" y="16939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1" name="楕円 920"/>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2" name="テキスト ボックス 92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3" name="楕円 922"/>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4" name="テキスト ボックス 923"/>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5" name="楕円 924"/>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6" name="テキスト ボックス 925"/>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7" name="楕円 926"/>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8" name="テキスト ボックス 927"/>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に比べて住民一人当たりのコストが高いものとして、普通建設事業費（うち更新整備）が挙げられる。一方で普通建設事業費（うち新規整備）の住民一人当たりのコストは大きく減少となった。これ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年度から行われている小川北義務教育学校建設事業において令和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年度は小学校新築分として新規整備を行ったが、令和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年度は既存の小川北中学校の大規模改修の更新整備を行ったことが要因である。そのほか、令和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通学路の安全確保のために常磐線石岡・羽鳥間高場踏切歩道設置工事や継続事業として広域幹線道路整備事業が行われた。令和４年度以降は大規模事業である広域幹線道路整備事業が事業完了を迎えることで普通建設事業費は一時的に減少すると考えられるが、老朽化した公共施設の大規模改修等が予定されるため普通建設事業費は現状維持で推移していくことが見込ま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前年度と比べて補助費等の金額が大きく減少している。これは令和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年度に新型コロナウイルス感染症拡大に伴う対策として特別定額給付金事業が単年度のみ行われたことが要因である。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また、前年度と比較して扶助費の金額が大きく上昇している。自立支援給付費の増に加え、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新型コロナウイルス感染症拡大に伴う対策として行われた子育て世帯臨時特別給付金や住民税非課税世帯等に対する臨時特別給付金などが要因である。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高齢化による給付費の増加による扶助費や繰出金も増加することが見込まれることから、保険料の見直しや給付費の適正化を着実に実施する必要がある。公債費についても、大規模事業の進捗により、元利償還金が増加していくことが確実であることから、国庫補助の活用や事業規模を精査し、市債発行の抑制を図っていく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49,445
47,918
144.74
28,643,779
27,423,414
1,064,120
13,907,403
28,621,878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42.3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116840</xdr:rowOff>
    </xdr:from>
    <xdr:to>
      <xdr:col>24</xdr:col>
      <xdr:colOff>62865</xdr:colOff>
      <xdr:row>37</xdr:row>
      <xdr:rowOff>130747</xdr:rowOff>
    </xdr:to>
    <xdr:cxnSp macro="">
      <xdr:nvCxnSpPr>
        <xdr:cNvPr id="56" name="直線コネクタ 55"/>
        <xdr:cNvCxnSpPr/>
      </xdr:nvCxnSpPr>
      <xdr:spPr>
        <a:xfrm flipV="1">
          <a:off x="4633595" y="5260340"/>
          <a:ext cx="1270" cy="121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134573</xdr:rowOff>
    </xdr:from>
    <xdr:ext cx="469744" cy="259045"/>
    <xdr:sp macro="" textlink="">
      <xdr:nvSpPr>
        <xdr:cNvPr id="57" name="議会費最小値テキスト"/>
        <xdr:cNvSpPr txBox="1"/>
      </xdr:nvSpPr>
      <xdr:spPr>
        <a:xfrm>
          <a:off x="4686300"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130747</xdr:rowOff>
    </xdr:from>
    <xdr:to>
      <xdr:col>24</xdr:col>
      <xdr:colOff>152400</xdr:colOff>
      <xdr:row>37</xdr:row>
      <xdr:rowOff>130747</xdr:rowOff>
    </xdr:to>
    <xdr:cxnSp macro="">
      <xdr:nvCxnSpPr>
        <xdr:cNvPr id="58" name="直線コネクタ 57"/>
        <xdr:cNvCxnSpPr/>
      </xdr:nvCxnSpPr>
      <xdr:spPr>
        <a:xfrm>
          <a:off x="4546600" y="647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63517</xdr:rowOff>
    </xdr:from>
    <xdr:ext cx="469744" cy="259045"/>
    <xdr:sp macro="" textlink="">
      <xdr:nvSpPr>
        <xdr:cNvPr id="59" name="議会費最大値テキスト"/>
        <xdr:cNvSpPr txBox="1"/>
      </xdr:nvSpPr>
      <xdr:spPr>
        <a:xfrm>
          <a:off x="4686300" y="50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116840</xdr:rowOff>
    </xdr:from>
    <xdr:to>
      <xdr:col>24</xdr:col>
      <xdr:colOff>152400</xdr:colOff>
      <xdr:row>30</xdr:row>
      <xdr:rowOff>116840</xdr:rowOff>
    </xdr:to>
    <xdr:cxnSp macro="">
      <xdr:nvCxnSpPr>
        <xdr:cNvPr id="60" name="直線コネクタ 59"/>
        <xdr:cNvCxnSpPr/>
      </xdr:nvCxnSpPr>
      <xdr:spPr>
        <a:xfrm>
          <a:off x="4546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42545</xdr:rowOff>
    </xdr:from>
    <xdr:to>
      <xdr:col>24</xdr:col>
      <xdr:colOff>63500</xdr:colOff>
      <xdr:row>37</xdr:row>
      <xdr:rowOff>47308</xdr:rowOff>
    </xdr:to>
    <xdr:cxnSp macro="">
      <xdr:nvCxnSpPr>
        <xdr:cNvPr id="61" name="直線コネクタ 60"/>
        <xdr:cNvCxnSpPr/>
      </xdr:nvCxnSpPr>
      <xdr:spPr>
        <a:xfrm flipV="1">
          <a:off x="3797300" y="6386195"/>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123398</xdr:rowOff>
    </xdr:from>
    <xdr:ext cx="469744" cy="259045"/>
    <xdr:sp macro="" textlink="">
      <xdr:nvSpPr>
        <xdr:cNvPr id="62" name="議会費平均値テキスト"/>
        <xdr:cNvSpPr txBox="1"/>
      </xdr:nvSpPr>
      <xdr:spPr>
        <a:xfrm>
          <a:off x="4686300" y="5952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100521</xdr:rowOff>
    </xdr:from>
    <xdr:to>
      <xdr:col>24</xdr:col>
      <xdr:colOff>114300</xdr:colOff>
      <xdr:row>36</xdr:row>
      <xdr:rowOff>30671</xdr:rowOff>
    </xdr:to>
    <xdr:sp macro="" textlink="">
      <xdr:nvSpPr>
        <xdr:cNvPr id="63" name="フローチャート: 判断 62"/>
        <xdr:cNvSpPr/>
      </xdr:nvSpPr>
      <xdr:spPr>
        <a:xfrm>
          <a:off x="45847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47308</xdr:rowOff>
    </xdr:from>
    <xdr:to>
      <xdr:col>19</xdr:col>
      <xdr:colOff>177800</xdr:colOff>
      <xdr:row>37</xdr:row>
      <xdr:rowOff>53213</xdr:rowOff>
    </xdr:to>
    <xdr:cxnSp macro="">
      <xdr:nvCxnSpPr>
        <xdr:cNvPr id="64" name="直線コネクタ 63"/>
        <xdr:cNvCxnSpPr/>
      </xdr:nvCxnSpPr>
      <xdr:spPr>
        <a:xfrm flipV="1">
          <a:off x="2908300" y="6390958"/>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125666</xdr:rowOff>
    </xdr:from>
    <xdr:to>
      <xdr:col>20</xdr:col>
      <xdr:colOff>38100</xdr:colOff>
      <xdr:row>36</xdr:row>
      <xdr:rowOff>55816</xdr:rowOff>
    </xdr:to>
    <xdr:sp macro="" textlink="">
      <xdr:nvSpPr>
        <xdr:cNvPr id="65" name="フローチャート: 判断 64"/>
        <xdr:cNvSpPr/>
      </xdr:nvSpPr>
      <xdr:spPr>
        <a:xfrm>
          <a:off x="3746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72343</xdr:rowOff>
    </xdr:from>
    <xdr:ext cx="469744" cy="259045"/>
    <xdr:sp macro="" textlink="">
      <xdr:nvSpPr>
        <xdr:cNvPr id="66" name="テキスト ボックス 65"/>
        <xdr:cNvSpPr txBox="1"/>
      </xdr:nvSpPr>
      <xdr:spPr>
        <a:xfrm>
          <a:off x="3562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27686</xdr:rowOff>
    </xdr:from>
    <xdr:to>
      <xdr:col>15</xdr:col>
      <xdr:colOff>50800</xdr:colOff>
      <xdr:row>37</xdr:row>
      <xdr:rowOff>53213</xdr:rowOff>
    </xdr:to>
    <xdr:cxnSp macro="">
      <xdr:nvCxnSpPr>
        <xdr:cNvPr id="67" name="直線コネクタ 66"/>
        <xdr:cNvCxnSpPr/>
      </xdr:nvCxnSpPr>
      <xdr:spPr>
        <a:xfrm>
          <a:off x="2019300" y="637133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53086</xdr:rowOff>
    </xdr:from>
    <xdr:to>
      <xdr:col>15</xdr:col>
      <xdr:colOff>101600</xdr:colOff>
      <xdr:row>37</xdr:row>
      <xdr:rowOff>154686</xdr:rowOff>
    </xdr:to>
    <xdr:sp macro="" textlink="">
      <xdr:nvSpPr>
        <xdr:cNvPr id="68" name="フローチャート: 判断 67"/>
        <xdr:cNvSpPr/>
      </xdr:nvSpPr>
      <xdr:spPr>
        <a:xfrm>
          <a:off x="2857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145813</xdr:rowOff>
    </xdr:from>
    <xdr:ext cx="469744" cy="259045"/>
    <xdr:sp macro="" textlink="">
      <xdr:nvSpPr>
        <xdr:cNvPr id="69" name="テキスト ボックス 68"/>
        <xdr:cNvSpPr txBox="1"/>
      </xdr:nvSpPr>
      <xdr:spPr>
        <a:xfrm>
          <a:off x="2673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27686</xdr:rowOff>
    </xdr:from>
    <xdr:to>
      <xdr:col>10</xdr:col>
      <xdr:colOff>114300</xdr:colOff>
      <xdr:row>37</xdr:row>
      <xdr:rowOff>29591</xdr:rowOff>
    </xdr:to>
    <xdr:cxnSp macro="">
      <xdr:nvCxnSpPr>
        <xdr:cNvPr id="70" name="直線コネクタ 69"/>
        <xdr:cNvCxnSpPr/>
      </xdr:nvCxnSpPr>
      <xdr:spPr>
        <a:xfrm flipV="1">
          <a:off x="1130300" y="637133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48704</xdr:rowOff>
    </xdr:from>
    <xdr:to>
      <xdr:col>10</xdr:col>
      <xdr:colOff>165100</xdr:colOff>
      <xdr:row>37</xdr:row>
      <xdr:rowOff>150304</xdr:rowOff>
    </xdr:to>
    <xdr:sp macro="" textlink="">
      <xdr:nvSpPr>
        <xdr:cNvPr id="71" name="フローチャート: 判断 70"/>
        <xdr:cNvSpPr/>
      </xdr:nvSpPr>
      <xdr:spPr>
        <a:xfrm>
          <a:off x="1968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141432</xdr:rowOff>
    </xdr:from>
    <xdr:ext cx="469744" cy="259045"/>
    <xdr:sp macro="" textlink="">
      <xdr:nvSpPr>
        <xdr:cNvPr id="72" name="テキスト ボックス 71"/>
        <xdr:cNvSpPr txBox="1"/>
      </xdr:nvSpPr>
      <xdr:spPr>
        <a:xfrm>
          <a:off x="1784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43752</xdr:rowOff>
    </xdr:from>
    <xdr:to>
      <xdr:col>6</xdr:col>
      <xdr:colOff>38100</xdr:colOff>
      <xdr:row>37</xdr:row>
      <xdr:rowOff>145352</xdr:rowOff>
    </xdr:to>
    <xdr:sp macro="" textlink="">
      <xdr:nvSpPr>
        <xdr:cNvPr id="73" name="フローチャート: 判断 72"/>
        <xdr:cNvSpPr/>
      </xdr:nvSpPr>
      <xdr:spPr>
        <a:xfrm>
          <a:off x="1079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136479</xdr:rowOff>
    </xdr:from>
    <xdr:ext cx="469744" cy="259045"/>
    <xdr:sp macro="" textlink="">
      <xdr:nvSpPr>
        <xdr:cNvPr id="74" name="テキスト ボックス 73"/>
        <xdr:cNvSpPr txBox="1"/>
      </xdr:nvSpPr>
      <xdr:spPr>
        <a:xfrm>
          <a:off x="895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163195</xdr:rowOff>
    </xdr:from>
    <xdr:to>
      <xdr:col>24</xdr:col>
      <xdr:colOff>114300</xdr:colOff>
      <xdr:row>37</xdr:row>
      <xdr:rowOff>93345</xdr:rowOff>
    </xdr:to>
    <xdr:sp macro="" textlink="">
      <xdr:nvSpPr>
        <xdr:cNvPr id="80" name="楕円 79"/>
        <xdr:cNvSpPr/>
      </xdr:nvSpPr>
      <xdr:spPr>
        <a:xfrm>
          <a:off x="45847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78122</xdr:rowOff>
    </xdr:from>
    <xdr:ext cx="469744" cy="259045"/>
    <xdr:sp macro="" textlink="">
      <xdr:nvSpPr>
        <xdr:cNvPr id="81" name="議会費該当値テキスト"/>
        <xdr:cNvSpPr txBox="1"/>
      </xdr:nvSpPr>
      <xdr:spPr>
        <a:xfrm>
          <a:off x="4686300" y="625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167958</xdr:rowOff>
    </xdr:from>
    <xdr:to>
      <xdr:col>20</xdr:col>
      <xdr:colOff>38100</xdr:colOff>
      <xdr:row>37</xdr:row>
      <xdr:rowOff>98108</xdr:rowOff>
    </xdr:to>
    <xdr:sp macro="" textlink="">
      <xdr:nvSpPr>
        <xdr:cNvPr id="82" name="楕円 81"/>
        <xdr:cNvSpPr/>
      </xdr:nvSpPr>
      <xdr:spPr>
        <a:xfrm>
          <a:off x="37465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89235</xdr:rowOff>
    </xdr:from>
    <xdr:ext cx="469744" cy="259045"/>
    <xdr:sp macro="" textlink="">
      <xdr:nvSpPr>
        <xdr:cNvPr id="83" name="テキスト ボックス 82"/>
        <xdr:cNvSpPr txBox="1"/>
      </xdr:nvSpPr>
      <xdr:spPr>
        <a:xfrm>
          <a:off x="3562428" y="64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2413</xdr:rowOff>
    </xdr:from>
    <xdr:to>
      <xdr:col>15</xdr:col>
      <xdr:colOff>101600</xdr:colOff>
      <xdr:row>37</xdr:row>
      <xdr:rowOff>104013</xdr:rowOff>
    </xdr:to>
    <xdr:sp macro="" textlink="">
      <xdr:nvSpPr>
        <xdr:cNvPr id="84" name="楕円 83"/>
        <xdr:cNvSpPr/>
      </xdr:nvSpPr>
      <xdr:spPr>
        <a:xfrm>
          <a:off x="2857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120540</xdr:rowOff>
    </xdr:from>
    <xdr:ext cx="469744" cy="259045"/>
    <xdr:sp macro="" textlink="">
      <xdr:nvSpPr>
        <xdr:cNvPr id="85" name="テキスト ボックス 84"/>
        <xdr:cNvSpPr txBox="1"/>
      </xdr:nvSpPr>
      <xdr:spPr>
        <a:xfrm>
          <a:off x="2673428" y="61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148336</xdr:rowOff>
    </xdr:from>
    <xdr:to>
      <xdr:col>10</xdr:col>
      <xdr:colOff>165100</xdr:colOff>
      <xdr:row>37</xdr:row>
      <xdr:rowOff>78486</xdr:rowOff>
    </xdr:to>
    <xdr:sp macro="" textlink="">
      <xdr:nvSpPr>
        <xdr:cNvPr id="86" name="楕円 85"/>
        <xdr:cNvSpPr/>
      </xdr:nvSpPr>
      <xdr:spPr>
        <a:xfrm>
          <a:off x="1968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95013</xdr:rowOff>
    </xdr:from>
    <xdr:ext cx="469744" cy="259045"/>
    <xdr:sp macro="" textlink="">
      <xdr:nvSpPr>
        <xdr:cNvPr id="87" name="テキスト ボックス 86"/>
        <xdr:cNvSpPr txBox="1"/>
      </xdr:nvSpPr>
      <xdr:spPr>
        <a:xfrm>
          <a:off x="1784428" y="60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150241</xdr:rowOff>
    </xdr:from>
    <xdr:to>
      <xdr:col>6</xdr:col>
      <xdr:colOff>38100</xdr:colOff>
      <xdr:row>37</xdr:row>
      <xdr:rowOff>80391</xdr:rowOff>
    </xdr:to>
    <xdr:sp macro="" textlink="">
      <xdr:nvSpPr>
        <xdr:cNvPr id="88" name="楕円 87"/>
        <xdr:cNvSpPr/>
      </xdr:nvSpPr>
      <xdr:spPr>
        <a:xfrm>
          <a:off x="1079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96918</xdr:rowOff>
    </xdr:from>
    <xdr:ext cx="469744" cy="259045"/>
    <xdr:sp macro="" textlink="">
      <xdr:nvSpPr>
        <xdr:cNvPr id="89" name="テキスト ボックス 88"/>
        <xdr:cNvSpPr txBox="1"/>
      </xdr:nvSpPr>
      <xdr:spPr>
        <a:xfrm>
          <a:off x="895428" y="609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69031</xdr:rowOff>
    </xdr:from>
    <xdr:to>
      <xdr:col>24</xdr:col>
      <xdr:colOff>62865</xdr:colOff>
      <xdr:row>58</xdr:row>
      <xdr:rowOff>154302</xdr:rowOff>
    </xdr:to>
    <xdr:cxnSp macro="">
      <xdr:nvCxnSpPr>
        <xdr:cNvPr id="113" name="直線コネクタ 112"/>
        <xdr:cNvCxnSpPr/>
      </xdr:nvCxnSpPr>
      <xdr:spPr>
        <a:xfrm flipV="1">
          <a:off x="4633595" y="8812981"/>
          <a:ext cx="1270" cy="128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158129</xdr:rowOff>
    </xdr:from>
    <xdr:ext cx="534377" cy="259045"/>
    <xdr:sp macro="" textlink="">
      <xdr:nvSpPr>
        <xdr:cNvPr id="114" name="総務費最小値テキスト"/>
        <xdr:cNvSpPr txBox="1"/>
      </xdr:nvSpPr>
      <xdr:spPr>
        <a:xfrm>
          <a:off x="4686300" y="101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154302</xdr:rowOff>
    </xdr:from>
    <xdr:to>
      <xdr:col>24</xdr:col>
      <xdr:colOff>152400</xdr:colOff>
      <xdr:row>58</xdr:row>
      <xdr:rowOff>154302</xdr:rowOff>
    </xdr:to>
    <xdr:cxnSp macro="">
      <xdr:nvCxnSpPr>
        <xdr:cNvPr id="115" name="直線コネクタ 114"/>
        <xdr:cNvCxnSpPr/>
      </xdr:nvCxnSpPr>
      <xdr:spPr>
        <a:xfrm>
          <a:off x="4546600" y="1009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15708</xdr:rowOff>
    </xdr:from>
    <xdr:ext cx="690189" cy="259045"/>
    <xdr:sp macro="" textlink="">
      <xdr:nvSpPr>
        <xdr:cNvPr id="116" name="総務費最大値テキスト"/>
        <xdr:cNvSpPr txBox="1"/>
      </xdr:nvSpPr>
      <xdr:spPr>
        <a:xfrm>
          <a:off x="4686300" y="85882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1,060,645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69031</xdr:rowOff>
    </xdr:from>
    <xdr:to>
      <xdr:col>24</xdr:col>
      <xdr:colOff>152400</xdr:colOff>
      <xdr:row>51</xdr:row>
      <xdr:rowOff>69031</xdr:rowOff>
    </xdr:to>
    <xdr:cxnSp macro="">
      <xdr:nvCxnSpPr>
        <xdr:cNvPr id="117" name="直線コネクタ 116"/>
        <xdr:cNvCxnSpPr/>
      </xdr:nvCxnSpPr>
      <xdr:spPr>
        <a:xfrm>
          <a:off x="4546600" y="8812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6124</xdr:rowOff>
    </xdr:from>
    <xdr:to>
      <xdr:col>24</xdr:col>
      <xdr:colOff>63500</xdr:colOff>
      <xdr:row>58</xdr:row>
      <xdr:rowOff>109817</xdr:rowOff>
    </xdr:to>
    <xdr:cxnSp macro="">
      <xdr:nvCxnSpPr>
        <xdr:cNvPr id="118" name="直線コネクタ 117"/>
        <xdr:cNvCxnSpPr/>
      </xdr:nvCxnSpPr>
      <xdr:spPr>
        <a:xfrm>
          <a:off x="3797300" y="9950224"/>
          <a:ext cx="838200" cy="10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17453</xdr:rowOff>
    </xdr:from>
    <xdr:ext cx="599010" cy="259045"/>
    <xdr:sp macro="" textlink="">
      <xdr:nvSpPr>
        <xdr:cNvPr id="119" name="総務費平均値テキスト"/>
        <xdr:cNvSpPr txBox="1"/>
      </xdr:nvSpPr>
      <xdr:spPr>
        <a:xfrm>
          <a:off x="4686300" y="9790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166026</xdr:rowOff>
    </xdr:from>
    <xdr:to>
      <xdr:col>24</xdr:col>
      <xdr:colOff>114300</xdr:colOff>
      <xdr:row>58</xdr:row>
      <xdr:rowOff>96176</xdr:rowOff>
    </xdr:to>
    <xdr:sp macro="" textlink="">
      <xdr:nvSpPr>
        <xdr:cNvPr id="120" name="フローチャート: 判断 119"/>
        <xdr:cNvSpPr/>
      </xdr:nvSpPr>
      <xdr:spPr>
        <a:xfrm>
          <a:off x="4584700" y="99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6124</xdr:rowOff>
    </xdr:from>
    <xdr:to>
      <xdr:col>19</xdr:col>
      <xdr:colOff>177800</xdr:colOff>
      <xdr:row>58</xdr:row>
      <xdr:rowOff>148841</xdr:rowOff>
    </xdr:to>
    <xdr:cxnSp macro="">
      <xdr:nvCxnSpPr>
        <xdr:cNvPr id="121" name="直線コネクタ 120"/>
        <xdr:cNvCxnSpPr/>
      </xdr:nvCxnSpPr>
      <xdr:spPr>
        <a:xfrm flipV="1">
          <a:off x="2908300" y="9950224"/>
          <a:ext cx="889000" cy="1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68942</xdr:rowOff>
    </xdr:from>
    <xdr:to>
      <xdr:col>20</xdr:col>
      <xdr:colOff>38100</xdr:colOff>
      <xdr:row>57</xdr:row>
      <xdr:rowOff>170542</xdr:rowOff>
    </xdr:to>
    <xdr:sp macro="" textlink="">
      <xdr:nvSpPr>
        <xdr:cNvPr id="122" name="フローチャート: 判断 121"/>
        <xdr:cNvSpPr/>
      </xdr:nvSpPr>
      <xdr:spPr>
        <a:xfrm>
          <a:off x="3746500" y="984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15619</xdr:rowOff>
    </xdr:from>
    <xdr:ext cx="599010" cy="259045"/>
    <xdr:sp macro="" textlink="">
      <xdr:nvSpPr>
        <xdr:cNvPr id="123" name="テキスト ボックス 122"/>
        <xdr:cNvSpPr txBox="1"/>
      </xdr:nvSpPr>
      <xdr:spPr>
        <a:xfrm>
          <a:off x="3497795" y="961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148841</xdr:rowOff>
    </xdr:from>
    <xdr:to>
      <xdr:col>15</xdr:col>
      <xdr:colOff>50800</xdr:colOff>
      <xdr:row>58</xdr:row>
      <xdr:rowOff>149047</xdr:rowOff>
    </xdr:to>
    <xdr:cxnSp macro="">
      <xdr:nvCxnSpPr>
        <xdr:cNvPr id="124" name="直線コネクタ 123"/>
        <xdr:cNvCxnSpPr/>
      </xdr:nvCxnSpPr>
      <xdr:spPr>
        <a:xfrm flipV="1">
          <a:off x="2019300" y="1009294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77170</xdr:rowOff>
    </xdr:from>
    <xdr:to>
      <xdr:col>15</xdr:col>
      <xdr:colOff>101600</xdr:colOff>
      <xdr:row>59</xdr:row>
      <xdr:rowOff>7320</xdr:rowOff>
    </xdr:to>
    <xdr:sp macro="" textlink="">
      <xdr:nvSpPr>
        <xdr:cNvPr id="125" name="フローチャート: 判断 124"/>
        <xdr:cNvSpPr/>
      </xdr:nvSpPr>
      <xdr:spPr>
        <a:xfrm>
          <a:off x="2857500" y="1002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23847</xdr:rowOff>
    </xdr:from>
    <xdr:ext cx="534377" cy="259045"/>
    <xdr:sp macro="" textlink="">
      <xdr:nvSpPr>
        <xdr:cNvPr id="126" name="テキスト ボックス 125"/>
        <xdr:cNvSpPr txBox="1"/>
      </xdr:nvSpPr>
      <xdr:spPr>
        <a:xfrm>
          <a:off x="2641111" y="979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149047</xdr:rowOff>
    </xdr:from>
    <xdr:to>
      <xdr:col>10</xdr:col>
      <xdr:colOff>114300</xdr:colOff>
      <xdr:row>58</xdr:row>
      <xdr:rowOff>153633</xdr:rowOff>
    </xdr:to>
    <xdr:cxnSp macro="">
      <xdr:nvCxnSpPr>
        <xdr:cNvPr id="127" name="直線コネクタ 126"/>
        <xdr:cNvCxnSpPr/>
      </xdr:nvCxnSpPr>
      <xdr:spPr>
        <a:xfrm flipV="1">
          <a:off x="1130300" y="10093147"/>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81247</xdr:rowOff>
    </xdr:from>
    <xdr:to>
      <xdr:col>10</xdr:col>
      <xdr:colOff>165100</xdr:colOff>
      <xdr:row>59</xdr:row>
      <xdr:rowOff>11397</xdr:rowOff>
    </xdr:to>
    <xdr:sp macro="" textlink="">
      <xdr:nvSpPr>
        <xdr:cNvPr id="128" name="フローチャート: 判断 127"/>
        <xdr:cNvSpPr/>
      </xdr:nvSpPr>
      <xdr:spPr>
        <a:xfrm>
          <a:off x="1968500" y="1002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27924</xdr:rowOff>
    </xdr:from>
    <xdr:ext cx="534377" cy="259045"/>
    <xdr:sp macro="" textlink="">
      <xdr:nvSpPr>
        <xdr:cNvPr id="129" name="テキスト ボックス 128"/>
        <xdr:cNvSpPr txBox="1"/>
      </xdr:nvSpPr>
      <xdr:spPr>
        <a:xfrm>
          <a:off x="1752111" y="980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81028</xdr:rowOff>
    </xdr:from>
    <xdr:to>
      <xdr:col>6</xdr:col>
      <xdr:colOff>38100</xdr:colOff>
      <xdr:row>59</xdr:row>
      <xdr:rowOff>11178</xdr:rowOff>
    </xdr:to>
    <xdr:sp macro="" textlink="">
      <xdr:nvSpPr>
        <xdr:cNvPr id="130" name="フローチャート: 判断 129"/>
        <xdr:cNvSpPr/>
      </xdr:nvSpPr>
      <xdr:spPr>
        <a:xfrm>
          <a:off x="1079500" y="1002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27705</xdr:rowOff>
    </xdr:from>
    <xdr:ext cx="534377" cy="259045"/>
    <xdr:sp macro="" textlink="">
      <xdr:nvSpPr>
        <xdr:cNvPr id="131" name="テキスト ボックス 130"/>
        <xdr:cNvSpPr txBox="1"/>
      </xdr:nvSpPr>
      <xdr:spPr>
        <a:xfrm>
          <a:off x="863111" y="98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59017</xdr:rowOff>
    </xdr:from>
    <xdr:to>
      <xdr:col>24</xdr:col>
      <xdr:colOff>114300</xdr:colOff>
      <xdr:row>58</xdr:row>
      <xdr:rowOff>160617</xdr:rowOff>
    </xdr:to>
    <xdr:sp macro="" textlink="">
      <xdr:nvSpPr>
        <xdr:cNvPr id="137" name="楕円 136"/>
        <xdr:cNvSpPr/>
      </xdr:nvSpPr>
      <xdr:spPr>
        <a:xfrm>
          <a:off x="4584700" y="100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145394</xdr:rowOff>
    </xdr:from>
    <xdr:ext cx="534377" cy="259045"/>
    <xdr:sp macro="" textlink="">
      <xdr:nvSpPr>
        <xdr:cNvPr id="138" name="総務費該当値テキスト"/>
        <xdr:cNvSpPr txBox="1"/>
      </xdr:nvSpPr>
      <xdr:spPr>
        <a:xfrm>
          <a:off x="4686300" y="99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126774</xdr:rowOff>
    </xdr:from>
    <xdr:to>
      <xdr:col>20</xdr:col>
      <xdr:colOff>38100</xdr:colOff>
      <xdr:row>58</xdr:row>
      <xdr:rowOff>56924</xdr:rowOff>
    </xdr:to>
    <xdr:sp macro="" textlink="">
      <xdr:nvSpPr>
        <xdr:cNvPr id="139" name="楕円 138"/>
        <xdr:cNvSpPr/>
      </xdr:nvSpPr>
      <xdr:spPr>
        <a:xfrm>
          <a:off x="3746500" y="989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48051</xdr:rowOff>
    </xdr:from>
    <xdr:ext cx="599010" cy="259045"/>
    <xdr:sp macro="" textlink="">
      <xdr:nvSpPr>
        <xdr:cNvPr id="140" name="テキスト ボックス 139"/>
        <xdr:cNvSpPr txBox="1"/>
      </xdr:nvSpPr>
      <xdr:spPr>
        <a:xfrm>
          <a:off x="3497795" y="9992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98041</xdr:rowOff>
    </xdr:from>
    <xdr:to>
      <xdr:col>15</xdr:col>
      <xdr:colOff>101600</xdr:colOff>
      <xdr:row>59</xdr:row>
      <xdr:rowOff>28191</xdr:rowOff>
    </xdr:to>
    <xdr:sp macro="" textlink="">
      <xdr:nvSpPr>
        <xdr:cNvPr id="141" name="楕円 140"/>
        <xdr:cNvSpPr/>
      </xdr:nvSpPr>
      <xdr:spPr>
        <a:xfrm>
          <a:off x="2857500" y="100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19318</xdr:rowOff>
    </xdr:from>
    <xdr:ext cx="534377" cy="259045"/>
    <xdr:sp macro="" textlink="">
      <xdr:nvSpPr>
        <xdr:cNvPr id="142" name="テキスト ボックス 141"/>
        <xdr:cNvSpPr txBox="1"/>
      </xdr:nvSpPr>
      <xdr:spPr>
        <a:xfrm>
          <a:off x="2641111" y="1013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98247</xdr:rowOff>
    </xdr:from>
    <xdr:to>
      <xdr:col>10</xdr:col>
      <xdr:colOff>165100</xdr:colOff>
      <xdr:row>59</xdr:row>
      <xdr:rowOff>28397</xdr:rowOff>
    </xdr:to>
    <xdr:sp macro="" textlink="">
      <xdr:nvSpPr>
        <xdr:cNvPr id="143" name="楕円 142"/>
        <xdr:cNvSpPr/>
      </xdr:nvSpPr>
      <xdr:spPr>
        <a:xfrm>
          <a:off x="1968500" y="100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19524</xdr:rowOff>
    </xdr:from>
    <xdr:ext cx="534377" cy="259045"/>
    <xdr:sp macro="" textlink="">
      <xdr:nvSpPr>
        <xdr:cNvPr id="144" name="テキスト ボックス 143"/>
        <xdr:cNvSpPr txBox="1"/>
      </xdr:nvSpPr>
      <xdr:spPr>
        <a:xfrm>
          <a:off x="1752111" y="101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102833</xdr:rowOff>
    </xdr:from>
    <xdr:to>
      <xdr:col>6</xdr:col>
      <xdr:colOff>38100</xdr:colOff>
      <xdr:row>59</xdr:row>
      <xdr:rowOff>32983</xdr:rowOff>
    </xdr:to>
    <xdr:sp macro="" textlink="">
      <xdr:nvSpPr>
        <xdr:cNvPr id="145" name="楕円 144"/>
        <xdr:cNvSpPr/>
      </xdr:nvSpPr>
      <xdr:spPr>
        <a:xfrm>
          <a:off x="1079500" y="100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24110</xdr:rowOff>
    </xdr:from>
    <xdr:ext cx="534377" cy="259045"/>
    <xdr:sp macro="" textlink="">
      <xdr:nvSpPr>
        <xdr:cNvPr id="146" name="テキスト ボックス 145"/>
        <xdr:cNvSpPr txBox="1"/>
      </xdr:nvSpPr>
      <xdr:spPr>
        <a:xfrm>
          <a:off x="863111" y="1013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155149</xdr:rowOff>
    </xdr:from>
    <xdr:to>
      <xdr:col>24</xdr:col>
      <xdr:colOff>62865</xdr:colOff>
      <xdr:row>77</xdr:row>
      <xdr:rowOff>65940</xdr:rowOff>
    </xdr:to>
    <xdr:cxnSp macro="">
      <xdr:nvCxnSpPr>
        <xdr:cNvPr id="169" name="直線コネクタ 168"/>
        <xdr:cNvCxnSpPr/>
      </xdr:nvCxnSpPr>
      <xdr:spPr>
        <a:xfrm flipV="1">
          <a:off x="4633595" y="12328099"/>
          <a:ext cx="1270" cy="93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69767</xdr:rowOff>
    </xdr:from>
    <xdr:ext cx="599010" cy="259045"/>
    <xdr:sp macro="" textlink="">
      <xdr:nvSpPr>
        <xdr:cNvPr id="170" name="民生費最小値テキスト"/>
        <xdr:cNvSpPr txBox="1"/>
      </xdr:nvSpPr>
      <xdr:spPr>
        <a:xfrm>
          <a:off x="4686300" y="1327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65940</xdr:rowOff>
    </xdr:from>
    <xdr:to>
      <xdr:col>24</xdr:col>
      <xdr:colOff>152400</xdr:colOff>
      <xdr:row>77</xdr:row>
      <xdr:rowOff>65940</xdr:rowOff>
    </xdr:to>
    <xdr:cxnSp macro="">
      <xdr:nvCxnSpPr>
        <xdr:cNvPr id="171" name="直線コネクタ 170"/>
        <xdr:cNvCxnSpPr/>
      </xdr:nvCxnSpPr>
      <xdr:spPr>
        <a:xfrm>
          <a:off x="4546600" y="13267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101826</xdr:rowOff>
    </xdr:from>
    <xdr:ext cx="599010" cy="259045"/>
    <xdr:sp macro="" textlink="">
      <xdr:nvSpPr>
        <xdr:cNvPr id="172" name="民生費最大値テキスト"/>
        <xdr:cNvSpPr txBox="1"/>
      </xdr:nvSpPr>
      <xdr:spPr>
        <a:xfrm>
          <a:off x="4686300" y="12103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359,121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155149</xdr:rowOff>
    </xdr:from>
    <xdr:to>
      <xdr:col>24</xdr:col>
      <xdr:colOff>152400</xdr:colOff>
      <xdr:row>71</xdr:row>
      <xdr:rowOff>155149</xdr:rowOff>
    </xdr:to>
    <xdr:cxnSp macro="">
      <xdr:nvCxnSpPr>
        <xdr:cNvPr id="173" name="直線コネクタ 172"/>
        <xdr:cNvCxnSpPr/>
      </xdr:nvCxnSpPr>
      <xdr:spPr>
        <a:xfrm>
          <a:off x="4546600" y="1232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147751</xdr:rowOff>
    </xdr:from>
    <xdr:to>
      <xdr:col>24</xdr:col>
      <xdr:colOff>63500</xdr:colOff>
      <xdr:row>77</xdr:row>
      <xdr:rowOff>94698</xdr:rowOff>
    </xdr:to>
    <xdr:cxnSp macro="">
      <xdr:nvCxnSpPr>
        <xdr:cNvPr id="174" name="直線コネクタ 173"/>
        <xdr:cNvCxnSpPr/>
      </xdr:nvCxnSpPr>
      <xdr:spPr>
        <a:xfrm flipV="1">
          <a:off x="3797300" y="13177951"/>
          <a:ext cx="838200" cy="1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93050</xdr:rowOff>
    </xdr:from>
    <xdr:ext cx="599010" cy="259045"/>
    <xdr:sp macro="" textlink="">
      <xdr:nvSpPr>
        <xdr:cNvPr id="175" name="民生費平均値テキスト"/>
        <xdr:cNvSpPr txBox="1"/>
      </xdr:nvSpPr>
      <xdr:spPr>
        <a:xfrm>
          <a:off x="4686300" y="1278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70173</xdr:rowOff>
    </xdr:from>
    <xdr:to>
      <xdr:col>24</xdr:col>
      <xdr:colOff>114300</xdr:colOff>
      <xdr:row>76</xdr:row>
      <xdr:rowOff>322</xdr:rowOff>
    </xdr:to>
    <xdr:sp macro="" textlink="">
      <xdr:nvSpPr>
        <xdr:cNvPr id="176" name="フローチャート: 判断 175"/>
        <xdr:cNvSpPr/>
      </xdr:nvSpPr>
      <xdr:spPr>
        <a:xfrm>
          <a:off x="45847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94698</xdr:rowOff>
    </xdr:from>
    <xdr:to>
      <xdr:col>19</xdr:col>
      <xdr:colOff>177800</xdr:colOff>
      <xdr:row>77</xdr:row>
      <xdr:rowOff>133990</xdr:rowOff>
    </xdr:to>
    <xdr:cxnSp macro="">
      <xdr:nvCxnSpPr>
        <xdr:cNvPr id="177" name="直線コネクタ 176"/>
        <xdr:cNvCxnSpPr/>
      </xdr:nvCxnSpPr>
      <xdr:spPr>
        <a:xfrm flipV="1">
          <a:off x="2908300" y="13296348"/>
          <a:ext cx="889000" cy="3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26127</xdr:rowOff>
    </xdr:from>
    <xdr:to>
      <xdr:col>20</xdr:col>
      <xdr:colOff>38100</xdr:colOff>
      <xdr:row>76</xdr:row>
      <xdr:rowOff>127727</xdr:rowOff>
    </xdr:to>
    <xdr:sp macro="" textlink="">
      <xdr:nvSpPr>
        <xdr:cNvPr id="178" name="フローチャート: 判断 177"/>
        <xdr:cNvSpPr/>
      </xdr:nvSpPr>
      <xdr:spPr>
        <a:xfrm>
          <a:off x="3746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144253</xdr:rowOff>
    </xdr:from>
    <xdr:ext cx="599010" cy="259045"/>
    <xdr:sp macro="" textlink="">
      <xdr:nvSpPr>
        <xdr:cNvPr id="179" name="テキスト ボックス 178"/>
        <xdr:cNvSpPr txBox="1"/>
      </xdr:nvSpPr>
      <xdr:spPr>
        <a:xfrm>
          <a:off x="3497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133990</xdr:rowOff>
    </xdr:from>
    <xdr:to>
      <xdr:col>15</xdr:col>
      <xdr:colOff>50800</xdr:colOff>
      <xdr:row>77</xdr:row>
      <xdr:rowOff>146160</xdr:rowOff>
    </xdr:to>
    <xdr:cxnSp macro="">
      <xdr:nvCxnSpPr>
        <xdr:cNvPr id="180" name="直線コネクタ 179"/>
        <xdr:cNvCxnSpPr/>
      </xdr:nvCxnSpPr>
      <xdr:spPr>
        <a:xfrm flipV="1">
          <a:off x="2019300" y="13335640"/>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110603</xdr:rowOff>
    </xdr:from>
    <xdr:to>
      <xdr:col>15</xdr:col>
      <xdr:colOff>101600</xdr:colOff>
      <xdr:row>77</xdr:row>
      <xdr:rowOff>40753</xdr:rowOff>
    </xdr:to>
    <xdr:sp macro="" textlink="">
      <xdr:nvSpPr>
        <xdr:cNvPr id="181" name="フローチャート: 判断 180"/>
        <xdr:cNvSpPr/>
      </xdr:nvSpPr>
      <xdr:spPr>
        <a:xfrm>
          <a:off x="2857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57280</xdr:rowOff>
    </xdr:from>
    <xdr:ext cx="599010" cy="259045"/>
    <xdr:sp macro="" textlink="">
      <xdr:nvSpPr>
        <xdr:cNvPr id="182" name="テキスト ボックス 181"/>
        <xdr:cNvSpPr txBox="1"/>
      </xdr:nvSpPr>
      <xdr:spPr>
        <a:xfrm>
          <a:off x="2608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146160</xdr:rowOff>
    </xdr:from>
    <xdr:to>
      <xdr:col>10</xdr:col>
      <xdr:colOff>114300</xdr:colOff>
      <xdr:row>77</xdr:row>
      <xdr:rowOff>165336</xdr:rowOff>
    </xdr:to>
    <xdr:cxnSp macro="">
      <xdr:nvCxnSpPr>
        <xdr:cNvPr id="183" name="直線コネクタ 182"/>
        <xdr:cNvCxnSpPr/>
      </xdr:nvCxnSpPr>
      <xdr:spPr>
        <a:xfrm flipV="1">
          <a:off x="1130300" y="13347810"/>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135851</xdr:rowOff>
    </xdr:from>
    <xdr:to>
      <xdr:col>10</xdr:col>
      <xdr:colOff>165100</xdr:colOff>
      <xdr:row>77</xdr:row>
      <xdr:rowOff>66001</xdr:rowOff>
    </xdr:to>
    <xdr:sp macro="" textlink="">
      <xdr:nvSpPr>
        <xdr:cNvPr id="184" name="フローチャート: 判断 183"/>
        <xdr:cNvSpPr/>
      </xdr:nvSpPr>
      <xdr:spPr>
        <a:xfrm>
          <a:off x="1968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82527</xdr:rowOff>
    </xdr:from>
    <xdr:ext cx="599010" cy="259045"/>
    <xdr:sp macro="" textlink="">
      <xdr:nvSpPr>
        <xdr:cNvPr id="185" name="テキスト ボックス 184"/>
        <xdr:cNvSpPr txBox="1"/>
      </xdr:nvSpPr>
      <xdr:spPr>
        <a:xfrm>
          <a:off x="1719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135438</xdr:rowOff>
    </xdr:from>
    <xdr:to>
      <xdr:col>6</xdr:col>
      <xdr:colOff>38100</xdr:colOff>
      <xdr:row>77</xdr:row>
      <xdr:rowOff>65588</xdr:rowOff>
    </xdr:to>
    <xdr:sp macro="" textlink="">
      <xdr:nvSpPr>
        <xdr:cNvPr id="186" name="フローチャート: 判断 185"/>
        <xdr:cNvSpPr/>
      </xdr:nvSpPr>
      <xdr:spPr>
        <a:xfrm>
          <a:off x="1079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82115</xdr:rowOff>
    </xdr:from>
    <xdr:ext cx="599010" cy="259045"/>
    <xdr:sp macro="" textlink="">
      <xdr:nvSpPr>
        <xdr:cNvPr id="187" name="テキスト ボックス 186"/>
        <xdr:cNvSpPr txBox="1"/>
      </xdr:nvSpPr>
      <xdr:spPr>
        <a:xfrm>
          <a:off x="830795" y="129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96951</xdr:rowOff>
    </xdr:from>
    <xdr:to>
      <xdr:col>24</xdr:col>
      <xdr:colOff>114300</xdr:colOff>
      <xdr:row>77</xdr:row>
      <xdr:rowOff>27101</xdr:rowOff>
    </xdr:to>
    <xdr:sp macro="" textlink="">
      <xdr:nvSpPr>
        <xdr:cNvPr id="193" name="楕円 192"/>
        <xdr:cNvSpPr/>
      </xdr:nvSpPr>
      <xdr:spPr>
        <a:xfrm>
          <a:off x="4584700" y="131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11878</xdr:rowOff>
    </xdr:from>
    <xdr:ext cx="599010" cy="259045"/>
    <xdr:sp macro="" textlink="">
      <xdr:nvSpPr>
        <xdr:cNvPr id="194" name="民生費該当値テキスト"/>
        <xdr:cNvSpPr txBox="1"/>
      </xdr:nvSpPr>
      <xdr:spPr>
        <a:xfrm>
          <a:off x="4686300" y="1304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43898</xdr:rowOff>
    </xdr:from>
    <xdr:to>
      <xdr:col>20</xdr:col>
      <xdr:colOff>38100</xdr:colOff>
      <xdr:row>77</xdr:row>
      <xdr:rowOff>145498</xdr:rowOff>
    </xdr:to>
    <xdr:sp macro="" textlink="">
      <xdr:nvSpPr>
        <xdr:cNvPr id="195" name="楕円 194"/>
        <xdr:cNvSpPr/>
      </xdr:nvSpPr>
      <xdr:spPr>
        <a:xfrm>
          <a:off x="3746500" y="132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136625</xdr:rowOff>
    </xdr:from>
    <xdr:ext cx="599010" cy="259045"/>
    <xdr:sp macro="" textlink="">
      <xdr:nvSpPr>
        <xdr:cNvPr id="196" name="テキスト ボックス 195"/>
        <xdr:cNvSpPr txBox="1"/>
      </xdr:nvSpPr>
      <xdr:spPr>
        <a:xfrm>
          <a:off x="3497795" y="1333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83190</xdr:rowOff>
    </xdr:from>
    <xdr:to>
      <xdr:col>15</xdr:col>
      <xdr:colOff>101600</xdr:colOff>
      <xdr:row>78</xdr:row>
      <xdr:rowOff>13340</xdr:rowOff>
    </xdr:to>
    <xdr:sp macro="" textlink="">
      <xdr:nvSpPr>
        <xdr:cNvPr id="197" name="楕円 196"/>
        <xdr:cNvSpPr/>
      </xdr:nvSpPr>
      <xdr:spPr>
        <a:xfrm>
          <a:off x="2857500" y="132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4467</xdr:rowOff>
    </xdr:from>
    <xdr:ext cx="599010" cy="259045"/>
    <xdr:sp macro="" textlink="">
      <xdr:nvSpPr>
        <xdr:cNvPr id="198" name="テキスト ボックス 197"/>
        <xdr:cNvSpPr txBox="1"/>
      </xdr:nvSpPr>
      <xdr:spPr>
        <a:xfrm>
          <a:off x="2608795" y="1337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95360</xdr:rowOff>
    </xdr:from>
    <xdr:to>
      <xdr:col>10</xdr:col>
      <xdr:colOff>165100</xdr:colOff>
      <xdr:row>78</xdr:row>
      <xdr:rowOff>25510</xdr:rowOff>
    </xdr:to>
    <xdr:sp macro="" textlink="">
      <xdr:nvSpPr>
        <xdr:cNvPr id="199" name="楕円 198"/>
        <xdr:cNvSpPr/>
      </xdr:nvSpPr>
      <xdr:spPr>
        <a:xfrm>
          <a:off x="1968500" y="132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16637</xdr:rowOff>
    </xdr:from>
    <xdr:ext cx="599010" cy="259045"/>
    <xdr:sp macro="" textlink="">
      <xdr:nvSpPr>
        <xdr:cNvPr id="200" name="テキスト ボックス 199"/>
        <xdr:cNvSpPr txBox="1"/>
      </xdr:nvSpPr>
      <xdr:spPr>
        <a:xfrm>
          <a:off x="1719795" y="1338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114536</xdr:rowOff>
    </xdr:from>
    <xdr:to>
      <xdr:col>6</xdr:col>
      <xdr:colOff>38100</xdr:colOff>
      <xdr:row>78</xdr:row>
      <xdr:rowOff>44686</xdr:rowOff>
    </xdr:to>
    <xdr:sp macro="" textlink="">
      <xdr:nvSpPr>
        <xdr:cNvPr id="201" name="楕円 200"/>
        <xdr:cNvSpPr/>
      </xdr:nvSpPr>
      <xdr:spPr>
        <a:xfrm>
          <a:off x="1079500" y="133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35813</xdr:rowOff>
    </xdr:from>
    <xdr:ext cx="599010" cy="259045"/>
    <xdr:sp macro="" textlink="">
      <xdr:nvSpPr>
        <xdr:cNvPr id="202" name="テキスト ボックス 201"/>
        <xdr:cNvSpPr txBox="1"/>
      </xdr:nvSpPr>
      <xdr:spPr>
        <a:xfrm>
          <a:off x="830795" y="1340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105212</xdr:rowOff>
    </xdr:from>
    <xdr:to>
      <xdr:col>24</xdr:col>
      <xdr:colOff>62865</xdr:colOff>
      <xdr:row>97</xdr:row>
      <xdr:rowOff>143053</xdr:rowOff>
    </xdr:to>
    <xdr:cxnSp macro="">
      <xdr:nvCxnSpPr>
        <xdr:cNvPr id="226" name="直線コネクタ 225"/>
        <xdr:cNvCxnSpPr/>
      </xdr:nvCxnSpPr>
      <xdr:spPr>
        <a:xfrm flipV="1">
          <a:off x="4633595" y="15535712"/>
          <a:ext cx="1270" cy="1237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146880</xdr:rowOff>
    </xdr:from>
    <xdr:ext cx="534377" cy="259045"/>
    <xdr:sp macro="" textlink="">
      <xdr:nvSpPr>
        <xdr:cNvPr id="227" name="衛生費最小値テキスト"/>
        <xdr:cNvSpPr txBox="1"/>
      </xdr:nvSpPr>
      <xdr:spPr>
        <a:xfrm>
          <a:off x="4686300" y="167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143053</xdr:rowOff>
    </xdr:from>
    <xdr:to>
      <xdr:col>24</xdr:col>
      <xdr:colOff>152400</xdr:colOff>
      <xdr:row>97</xdr:row>
      <xdr:rowOff>143053</xdr:rowOff>
    </xdr:to>
    <xdr:cxnSp macro="">
      <xdr:nvCxnSpPr>
        <xdr:cNvPr id="228" name="直線コネクタ 227"/>
        <xdr:cNvCxnSpPr/>
      </xdr:nvCxnSpPr>
      <xdr:spPr>
        <a:xfrm>
          <a:off x="4546600" y="167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51889</xdr:rowOff>
    </xdr:from>
    <xdr:ext cx="599010" cy="259045"/>
    <xdr:sp macro="" textlink="">
      <xdr:nvSpPr>
        <xdr:cNvPr id="229" name="衛生費最大値テキスト"/>
        <xdr:cNvSpPr txBox="1"/>
      </xdr:nvSpPr>
      <xdr:spPr>
        <a:xfrm>
          <a:off x="4686300" y="15310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105212</xdr:rowOff>
    </xdr:from>
    <xdr:to>
      <xdr:col>24</xdr:col>
      <xdr:colOff>152400</xdr:colOff>
      <xdr:row>90</xdr:row>
      <xdr:rowOff>105212</xdr:rowOff>
    </xdr:to>
    <xdr:cxnSp macro="">
      <xdr:nvCxnSpPr>
        <xdr:cNvPr id="230" name="直線コネクタ 229"/>
        <xdr:cNvCxnSpPr/>
      </xdr:nvCxnSpPr>
      <xdr:spPr>
        <a:xfrm>
          <a:off x="4546600" y="1553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50485</xdr:rowOff>
    </xdr:from>
    <xdr:to>
      <xdr:col>24</xdr:col>
      <xdr:colOff>63500</xdr:colOff>
      <xdr:row>97</xdr:row>
      <xdr:rowOff>13582</xdr:rowOff>
    </xdr:to>
    <xdr:cxnSp macro="">
      <xdr:nvCxnSpPr>
        <xdr:cNvPr id="231" name="直線コネクタ 230"/>
        <xdr:cNvCxnSpPr/>
      </xdr:nvCxnSpPr>
      <xdr:spPr>
        <a:xfrm>
          <a:off x="3797300" y="16509685"/>
          <a:ext cx="838200" cy="13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38923</xdr:rowOff>
    </xdr:from>
    <xdr:ext cx="534377" cy="259045"/>
    <xdr:sp macro="" textlink="">
      <xdr:nvSpPr>
        <xdr:cNvPr id="232" name="衛生費平均値テキスト"/>
        <xdr:cNvSpPr txBox="1"/>
      </xdr:nvSpPr>
      <xdr:spPr>
        <a:xfrm>
          <a:off x="4686300" y="1632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16046</xdr:rowOff>
    </xdr:from>
    <xdr:to>
      <xdr:col>24</xdr:col>
      <xdr:colOff>114300</xdr:colOff>
      <xdr:row>96</xdr:row>
      <xdr:rowOff>117646</xdr:rowOff>
    </xdr:to>
    <xdr:sp macro="" textlink="">
      <xdr:nvSpPr>
        <xdr:cNvPr id="233" name="フローチャート: 判断 232"/>
        <xdr:cNvSpPr/>
      </xdr:nvSpPr>
      <xdr:spPr>
        <a:xfrm>
          <a:off x="4584700" y="164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50485</xdr:rowOff>
    </xdr:from>
    <xdr:to>
      <xdr:col>19</xdr:col>
      <xdr:colOff>177800</xdr:colOff>
      <xdr:row>96</xdr:row>
      <xdr:rowOff>142740</xdr:rowOff>
    </xdr:to>
    <xdr:cxnSp macro="">
      <xdr:nvCxnSpPr>
        <xdr:cNvPr id="234" name="直線コネクタ 233"/>
        <xdr:cNvCxnSpPr/>
      </xdr:nvCxnSpPr>
      <xdr:spPr>
        <a:xfrm flipV="1">
          <a:off x="2908300" y="16509685"/>
          <a:ext cx="889000" cy="9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73606</xdr:rowOff>
    </xdr:from>
    <xdr:to>
      <xdr:col>20</xdr:col>
      <xdr:colOff>38100</xdr:colOff>
      <xdr:row>97</xdr:row>
      <xdr:rowOff>3756</xdr:rowOff>
    </xdr:to>
    <xdr:sp macro="" textlink="">
      <xdr:nvSpPr>
        <xdr:cNvPr id="235" name="フローチャート: 判断 234"/>
        <xdr:cNvSpPr/>
      </xdr:nvSpPr>
      <xdr:spPr>
        <a:xfrm>
          <a:off x="3746500" y="165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166333</xdr:rowOff>
    </xdr:from>
    <xdr:ext cx="534377" cy="259045"/>
    <xdr:sp macro="" textlink="">
      <xdr:nvSpPr>
        <xdr:cNvPr id="236" name="テキスト ボックス 235"/>
        <xdr:cNvSpPr txBox="1"/>
      </xdr:nvSpPr>
      <xdr:spPr>
        <a:xfrm>
          <a:off x="3530111" y="166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142740</xdr:rowOff>
    </xdr:from>
    <xdr:to>
      <xdr:col>15</xdr:col>
      <xdr:colOff>50800</xdr:colOff>
      <xdr:row>97</xdr:row>
      <xdr:rowOff>123774</xdr:rowOff>
    </xdr:to>
    <xdr:cxnSp macro="">
      <xdr:nvCxnSpPr>
        <xdr:cNvPr id="237" name="直線コネクタ 236"/>
        <xdr:cNvCxnSpPr/>
      </xdr:nvCxnSpPr>
      <xdr:spPr>
        <a:xfrm flipV="1">
          <a:off x="2019300" y="16601940"/>
          <a:ext cx="889000" cy="15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10071</xdr:rowOff>
    </xdr:from>
    <xdr:to>
      <xdr:col>15</xdr:col>
      <xdr:colOff>101600</xdr:colOff>
      <xdr:row>97</xdr:row>
      <xdr:rowOff>111671</xdr:rowOff>
    </xdr:to>
    <xdr:sp macro="" textlink="">
      <xdr:nvSpPr>
        <xdr:cNvPr id="238" name="フローチャート: 判断 237"/>
        <xdr:cNvSpPr/>
      </xdr:nvSpPr>
      <xdr:spPr>
        <a:xfrm>
          <a:off x="2857500" y="166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102798</xdr:rowOff>
    </xdr:from>
    <xdr:ext cx="534377" cy="259045"/>
    <xdr:sp macro="" textlink="">
      <xdr:nvSpPr>
        <xdr:cNvPr id="239" name="テキスト ボックス 238"/>
        <xdr:cNvSpPr txBox="1"/>
      </xdr:nvSpPr>
      <xdr:spPr>
        <a:xfrm>
          <a:off x="2641111" y="167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123774</xdr:rowOff>
    </xdr:from>
    <xdr:to>
      <xdr:col>10</xdr:col>
      <xdr:colOff>114300</xdr:colOff>
      <xdr:row>97</xdr:row>
      <xdr:rowOff>150346</xdr:rowOff>
    </xdr:to>
    <xdr:cxnSp macro="">
      <xdr:nvCxnSpPr>
        <xdr:cNvPr id="240" name="直線コネクタ 239"/>
        <xdr:cNvCxnSpPr/>
      </xdr:nvCxnSpPr>
      <xdr:spPr>
        <a:xfrm flipV="1">
          <a:off x="1130300" y="16754424"/>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25288</xdr:rowOff>
    </xdr:from>
    <xdr:to>
      <xdr:col>10</xdr:col>
      <xdr:colOff>165100</xdr:colOff>
      <xdr:row>97</xdr:row>
      <xdr:rowOff>126888</xdr:rowOff>
    </xdr:to>
    <xdr:sp macro="" textlink="">
      <xdr:nvSpPr>
        <xdr:cNvPr id="241" name="フローチャート: 判断 240"/>
        <xdr:cNvSpPr/>
      </xdr:nvSpPr>
      <xdr:spPr>
        <a:xfrm>
          <a:off x="1968500" y="1665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143415</xdr:rowOff>
    </xdr:from>
    <xdr:ext cx="534377" cy="259045"/>
    <xdr:sp macro="" textlink="">
      <xdr:nvSpPr>
        <xdr:cNvPr id="242" name="テキスト ボックス 241"/>
        <xdr:cNvSpPr txBox="1"/>
      </xdr:nvSpPr>
      <xdr:spPr>
        <a:xfrm>
          <a:off x="1752111" y="164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38486</xdr:rowOff>
    </xdr:from>
    <xdr:to>
      <xdr:col>6</xdr:col>
      <xdr:colOff>38100</xdr:colOff>
      <xdr:row>97</xdr:row>
      <xdr:rowOff>140086</xdr:rowOff>
    </xdr:to>
    <xdr:sp macro="" textlink="">
      <xdr:nvSpPr>
        <xdr:cNvPr id="243" name="フローチャート: 判断 242"/>
        <xdr:cNvSpPr/>
      </xdr:nvSpPr>
      <xdr:spPr>
        <a:xfrm>
          <a:off x="1079500" y="1666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156613</xdr:rowOff>
    </xdr:from>
    <xdr:ext cx="534377" cy="259045"/>
    <xdr:sp macro="" textlink="">
      <xdr:nvSpPr>
        <xdr:cNvPr id="244" name="テキスト ボックス 243"/>
        <xdr:cNvSpPr txBox="1"/>
      </xdr:nvSpPr>
      <xdr:spPr>
        <a:xfrm>
          <a:off x="863111" y="164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134232</xdr:rowOff>
    </xdr:from>
    <xdr:to>
      <xdr:col>24</xdr:col>
      <xdr:colOff>114300</xdr:colOff>
      <xdr:row>97</xdr:row>
      <xdr:rowOff>64382</xdr:rowOff>
    </xdr:to>
    <xdr:sp macro="" textlink="">
      <xdr:nvSpPr>
        <xdr:cNvPr id="250" name="楕円 249"/>
        <xdr:cNvSpPr/>
      </xdr:nvSpPr>
      <xdr:spPr>
        <a:xfrm>
          <a:off x="4584700" y="165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112659</xdr:rowOff>
    </xdr:from>
    <xdr:ext cx="534377" cy="259045"/>
    <xdr:sp macro="" textlink="">
      <xdr:nvSpPr>
        <xdr:cNvPr id="251" name="衛生費該当値テキスト"/>
        <xdr:cNvSpPr txBox="1"/>
      </xdr:nvSpPr>
      <xdr:spPr>
        <a:xfrm>
          <a:off x="4686300" y="1657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171135</xdr:rowOff>
    </xdr:from>
    <xdr:to>
      <xdr:col>20</xdr:col>
      <xdr:colOff>38100</xdr:colOff>
      <xdr:row>96</xdr:row>
      <xdr:rowOff>101285</xdr:rowOff>
    </xdr:to>
    <xdr:sp macro="" textlink="">
      <xdr:nvSpPr>
        <xdr:cNvPr id="252" name="楕円 251"/>
        <xdr:cNvSpPr/>
      </xdr:nvSpPr>
      <xdr:spPr>
        <a:xfrm>
          <a:off x="3746500" y="1645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117812</xdr:rowOff>
    </xdr:from>
    <xdr:ext cx="534377" cy="259045"/>
    <xdr:sp macro="" textlink="">
      <xdr:nvSpPr>
        <xdr:cNvPr id="253" name="テキスト ボックス 252"/>
        <xdr:cNvSpPr txBox="1"/>
      </xdr:nvSpPr>
      <xdr:spPr>
        <a:xfrm>
          <a:off x="3530111" y="1623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91940</xdr:rowOff>
    </xdr:from>
    <xdr:to>
      <xdr:col>15</xdr:col>
      <xdr:colOff>101600</xdr:colOff>
      <xdr:row>97</xdr:row>
      <xdr:rowOff>22090</xdr:rowOff>
    </xdr:to>
    <xdr:sp macro="" textlink="">
      <xdr:nvSpPr>
        <xdr:cNvPr id="254" name="楕円 253"/>
        <xdr:cNvSpPr/>
      </xdr:nvSpPr>
      <xdr:spPr>
        <a:xfrm>
          <a:off x="2857500" y="165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38617</xdr:rowOff>
    </xdr:from>
    <xdr:ext cx="534377" cy="259045"/>
    <xdr:sp macro="" textlink="">
      <xdr:nvSpPr>
        <xdr:cNvPr id="255" name="テキスト ボックス 254"/>
        <xdr:cNvSpPr txBox="1"/>
      </xdr:nvSpPr>
      <xdr:spPr>
        <a:xfrm>
          <a:off x="2641111" y="1632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72974</xdr:rowOff>
    </xdr:from>
    <xdr:to>
      <xdr:col>10</xdr:col>
      <xdr:colOff>165100</xdr:colOff>
      <xdr:row>98</xdr:row>
      <xdr:rowOff>3124</xdr:rowOff>
    </xdr:to>
    <xdr:sp macro="" textlink="">
      <xdr:nvSpPr>
        <xdr:cNvPr id="256" name="楕円 255"/>
        <xdr:cNvSpPr/>
      </xdr:nvSpPr>
      <xdr:spPr>
        <a:xfrm>
          <a:off x="1968500" y="1670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165701</xdr:rowOff>
    </xdr:from>
    <xdr:ext cx="534377" cy="259045"/>
    <xdr:sp macro="" textlink="">
      <xdr:nvSpPr>
        <xdr:cNvPr id="257" name="テキスト ボックス 256"/>
        <xdr:cNvSpPr txBox="1"/>
      </xdr:nvSpPr>
      <xdr:spPr>
        <a:xfrm>
          <a:off x="1752111" y="1679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99546</xdr:rowOff>
    </xdr:from>
    <xdr:to>
      <xdr:col>6</xdr:col>
      <xdr:colOff>38100</xdr:colOff>
      <xdr:row>98</xdr:row>
      <xdr:rowOff>29696</xdr:rowOff>
    </xdr:to>
    <xdr:sp macro="" textlink="">
      <xdr:nvSpPr>
        <xdr:cNvPr id="258" name="楕円 257"/>
        <xdr:cNvSpPr/>
      </xdr:nvSpPr>
      <xdr:spPr>
        <a:xfrm>
          <a:off x="1079500" y="167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20823</xdr:rowOff>
    </xdr:from>
    <xdr:ext cx="534377" cy="259045"/>
    <xdr:sp macro="" textlink="">
      <xdr:nvSpPr>
        <xdr:cNvPr id="259" name="テキスト ボックス 258"/>
        <xdr:cNvSpPr txBox="1"/>
      </xdr:nvSpPr>
      <xdr:spPr>
        <a:xfrm>
          <a:off x="863111" y="1682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110668</xdr:rowOff>
    </xdr:from>
    <xdr:to>
      <xdr:col>54</xdr:col>
      <xdr:colOff>189865</xdr:colOff>
      <xdr:row>38</xdr:row>
      <xdr:rowOff>139700</xdr:rowOff>
    </xdr:to>
    <xdr:cxnSp macro="">
      <xdr:nvCxnSpPr>
        <xdr:cNvPr id="281" name="直線コネクタ 280"/>
        <xdr:cNvCxnSpPr/>
      </xdr:nvCxnSpPr>
      <xdr:spPr>
        <a:xfrm flipV="1">
          <a:off x="10475595" y="5425618"/>
          <a:ext cx="1270" cy="122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57345</xdr:rowOff>
    </xdr:from>
    <xdr:ext cx="469744" cy="259045"/>
    <xdr:sp macro="" textlink="">
      <xdr:nvSpPr>
        <xdr:cNvPr id="284" name="労働費最大値テキスト"/>
        <xdr:cNvSpPr txBox="1"/>
      </xdr:nvSpPr>
      <xdr:spPr>
        <a:xfrm>
          <a:off x="10528300" y="52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110668</xdr:rowOff>
    </xdr:from>
    <xdr:to>
      <xdr:col>55</xdr:col>
      <xdr:colOff>88900</xdr:colOff>
      <xdr:row>31</xdr:row>
      <xdr:rowOff>110668</xdr:rowOff>
    </xdr:to>
    <xdr:cxnSp macro="">
      <xdr:nvCxnSpPr>
        <xdr:cNvPr id="285" name="直線コネクタ 284"/>
        <xdr:cNvCxnSpPr/>
      </xdr:nvCxnSpPr>
      <xdr:spPr>
        <a:xfrm>
          <a:off x="10388600" y="5425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138785</xdr:rowOff>
    </xdr:from>
    <xdr:to>
      <xdr:col>55</xdr:col>
      <xdr:colOff>0</xdr:colOff>
      <xdr:row>38</xdr:row>
      <xdr:rowOff>138785</xdr:rowOff>
    </xdr:to>
    <xdr:cxnSp macro="">
      <xdr:nvCxnSpPr>
        <xdr:cNvPr id="286" name="直線コネクタ 285"/>
        <xdr:cNvCxnSpPr/>
      </xdr:nvCxnSpPr>
      <xdr:spPr>
        <a:xfrm>
          <a:off x="9639300" y="6653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102633</xdr:rowOff>
    </xdr:from>
    <xdr:ext cx="378565" cy="259045"/>
    <xdr:sp macro="" textlink="">
      <xdr:nvSpPr>
        <xdr:cNvPr id="287" name="労働費平均値テキスト"/>
        <xdr:cNvSpPr txBox="1"/>
      </xdr:nvSpPr>
      <xdr:spPr>
        <a:xfrm>
          <a:off x="10528300" y="62748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79756</xdr:rowOff>
    </xdr:from>
    <xdr:to>
      <xdr:col>55</xdr:col>
      <xdr:colOff>50800</xdr:colOff>
      <xdr:row>38</xdr:row>
      <xdr:rowOff>9906</xdr:rowOff>
    </xdr:to>
    <xdr:sp macro="" textlink="">
      <xdr:nvSpPr>
        <xdr:cNvPr id="288" name="フローチャート: 判断 287"/>
        <xdr:cNvSpPr/>
      </xdr:nvSpPr>
      <xdr:spPr>
        <a:xfrm>
          <a:off x="10426700" y="64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138785</xdr:rowOff>
    </xdr:from>
    <xdr:to>
      <xdr:col>50</xdr:col>
      <xdr:colOff>114300</xdr:colOff>
      <xdr:row>38</xdr:row>
      <xdr:rowOff>138785</xdr:rowOff>
    </xdr:to>
    <xdr:cxnSp macro="">
      <xdr:nvCxnSpPr>
        <xdr:cNvPr id="289" name="直線コネクタ 288"/>
        <xdr:cNvCxnSpPr/>
      </xdr:nvCxnSpPr>
      <xdr:spPr>
        <a:xfrm>
          <a:off x="8750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97358</xdr:rowOff>
    </xdr:from>
    <xdr:to>
      <xdr:col>50</xdr:col>
      <xdr:colOff>165100</xdr:colOff>
      <xdr:row>38</xdr:row>
      <xdr:rowOff>27508</xdr:rowOff>
    </xdr:to>
    <xdr:sp macro="" textlink="">
      <xdr:nvSpPr>
        <xdr:cNvPr id="290" name="フローチャート: 判断 289"/>
        <xdr:cNvSpPr/>
      </xdr:nvSpPr>
      <xdr:spPr>
        <a:xfrm>
          <a:off x="9588500" y="64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44035</xdr:rowOff>
    </xdr:from>
    <xdr:ext cx="378565" cy="259045"/>
    <xdr:sp macro="" textlink="">
      <xdr:nvSpPr>
        <xdr:cNvPr id="291" name="テキスト ボックス 290"/>
        <xdr:cNvSpPr txBox="1"/>
      </xdr:nvSpPr>
      <xdr:spPr>
        <a:xfrm>
          <a:off x="9450017" y="6216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138785</xdr:rowOff>
    </xdr:from>
    <xdr:to>
      <xdr:col>45</xdr:col>
      <xdr:colOff>177800</xdr:colOff>
      <xdr:row>38</xdr:row>
      <xdr:rowOff>138785</xdr:rowOff>
    </xdr:to>
    <xdr:cxnSp macro="">
      <xdr:nvCxnSpPr>
        <xdr:cNvPr id="292" name="直線コネクタ 291"/>
        <xdr:cNvCxnSpPr/>
      </xdr:nvCxnSpPr>
      <xdr:spPr>
        <a:xfrm>
          <a:off x="7861300" y="6653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138785</xdr:rowOff>
    </xdr:from>
    <xdr:to>
      <xdr:col>41</xdr:col>
      <xdr:colOff>50800</xdr:colOff>
      <xdr:row>38</xdr:row>
      <xdr:rowOff>139014</xdr:rowOff>
    </xdr:to>
    <xdr:cxnSp macro="">
      <xdr:nvCxnSpPr>
        <xdr:cNvPr id="295" name="直線コネクタ 294"/>
        <xdr:cNvCxnSpPr/>
      </xdr:nvCxnSpPr>
      <xdr:spPr>
        <a:xfrm flipV="1">
          <a:off x="6972300" y="665388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6" name="フローチャート: 判断 295"/>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297" name="テキスト ボックス 296"/>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298" name="フローチャート: 判断 297"/>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299" name="テキスト ボックス 298"/>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87985</xdr:rowOff>
    </xdr:from>
    <xdr:to>
      <xdr:col>55</xdr:col>
      <xdr:colOff>50800</xdr:colOff>
      <xdr:row>39</xdr:row>
      <xdr:rowOff>18135</xdr:rowOff>
    </xdr:to>
    <xdr:sp macro="" textlink="">
      <xdr:nvSpPr>
        <xdr:cNvPr id="305" name="楕円 304"/>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2912</xdr:rowOff>
    </xdr:from>
    <xdr:ext cx="249299" cy="259045"/>
    <xdr:sp macro="" textlink="">
      <xdr:nvSpPr>
        <xdr:cNvPr id="306" name="労働費該当値テキスト"/>
        <xdr:cNvSpPr txBox="1"/>
      </xdr:nvSpPr>
      <xdr:spPr>
        <a:xfrm>
          <a:off x="10528300" y="6518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87985</xdr:rowOff>
    </xdr:from>
    <xdr:to>
      <xdr:col>50</xdr:col>
      <xdr:colOff>165100</xdr:colOff>
      <xdr:row>39</xdr:row>
      <xdr:rowOff>18135</xdr:rowOff>
    </xdr:to>
    <xdr:sp macro="" textlink="">
      <xdr:nvSpPr>
        <xdr:cNvPr id="307" name="楕円 306"/>
        <xdr:cNvSpPr/>
      </xdr:nvSpPr>
      <xdr:spPr>
        <a:xfrm>
          <a:off x="9588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9262</xdr:rowOff>
    </xdr:from>
    <xdr:ext cx="249299" cy="259045"/>
    <xdr:sp macro="" textlink="">
      <xdr:nvSpPr>
        <xdr:cNvPr id="308" name="テキスト ボックス 307"/>
        <xdr:cNvSpPr txBox="1"/>
      </xdr:nvSpPr>
      <xdr:spPr>
        <a:xfrm>
          <a:off x="9514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87985</xdr:rowOff>
    </xdr:from>
    <xdr:to>
      <xdr:col>46</xdr:col>
      <xdr:colOff>38100</xdr:colOff>
      <xdr:row>39</xdr:row>
      <xdr:rowOff>18135</xdr:rowOff>
    </xdr:to>
    <xdr:sp macro="" textlink="">
      <xdr:nvSpPr>
        <xdr:cNvPr id="309" name="楕円 308"/>
        <xdr:cNvSpPr/>
      </xdr:nvSpPr>
      <xdr:spPr>
        <a:xfrm>
          <a:off x="8699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9262</xdr:rowOff>
    </xdr:from>
    <xdr:ext cx="249299" cy="259045"/>
    <xdr:sp macro="" textlink="">
      <xdr:nvSpPr>
        <xdr:cNvPr id="310" name="テキスト ボックス 309"/>
        <xdr:cNvSpPr txBox="1"/>
      </xdr:nvSpPr>
      <xdr:spPr>
        <a:xfrm>
          <a:off x="8625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87985</xdr:rowOff>
    </xdr:from>
    <xdr:to>
      <xdr:col>41</xdr:col>
      <xdr:colOff>101600</xdr:colOff>
      <xdr:row>39</xdr:row>
      <xdr:rowOff>18135</xdr:rowOff>
    </xdr:to>
    <xdr:sp macro="" textlink="">
      <xdr:nvSpPr>
        <xdr:cNvPr id="311" name="楕円 310"/>
        <xdr:cNvSpPr/>
      </xdr:nvSpPr>
      <xdr:spPr>
        <a:xfrm>
          <a:off x="7810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9262</xdr:rowOff>
    </xdr:from>
    <xdr:ext cx="249299" cy="259045"/>
    <xdr:sp macro="" textlink="">
      <xdr:nvSpPr>
        <xdr:cNvPr id="312" name="テキスト ボックス 311"/>
        <xdr:cNvSpPr txBox="1"/>
      </xdr:nvSpPr>
      <xdr:spPr>
        <a:xfrm>
          <a:off x="7736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88214</xdr:rowOff>
    </xdr:from>
    <xdr:to>
      <xdr:col>36</xdr:col>
      <xdr:colOff>165100</xdr:colOff>
      <xdr:row>39</xdr:row>
      <xdr:rowOff>18364</xdr:rowOff>
    </xdr:to>
    <xdr:sp macro="" textlink="">
      <xdr:nvSpPr>
        <xdr:cNvPr id="313" name="楕円 312"/>
        <xdr:cNvSpPr/>
      </xdr:nvSpPr>
      <xdr:spPr>
        <a:xfrm>
          <a:off x="6921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9491</xdr:rowOff>
    </xdr:from>
    <xdr:ext cx="249299" cy="259045"/>
    <xdr:sp macro="" textlink="">
      <xdr:nvSpPr>
        <xdr:cNvPr id="314" name="テキスト ボックス 313"/>
        <xdr:cNvSpPr txBox="1"/>
      </xdr:nvSpPr>
      <xdr:spPr>
        <a:xfrm>
          <a:off x="6847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11354</xdr:rowOff>
    </xdr:from>
    <xdr:to>
      <xdr:col>54</xdr:col>
      <xdr:colOff>189865</xdr:colOff>
      <xdr:row>58</xdr:row>
      <xdr:rowOff>112306</xdr:rowOff>
    </xdr:to>
    <xdr:cxnSp macro="">
      <xdr:nvCxnSpPr>
        <xdr:cNvPr id="338" name="直線コネクタ 337"/>
        <xdr:cNvCxnSpPr/>
      </xdr:nvCxnSpPr>
      <xdr:spPr>
        <a:xfrm flipV="1">
          <a:off x="10475595" y="8583854"/>
          <a:ext cx="1270" cy="1472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116133</xdr:rowOff>
    </xdr:from>
    <xdr:ext cx="469744" cy="259045"/>
    <xdr:sp macro="" textlink="">
      <xdr:nvSpPr>
        <xdr:cNvPr id="339" name="農林水産業費最小値テキスト"/>
        <xdr:cNvSpPr txBox="1"/>
      </xdr:nvSpPr>
      <xdr:spPr>
        <a:xfrm>
          <a:off x="10528300" y="1006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112306</xdr:rowOff>
    </xdr:from>
    <xdr:to>
      <xdr:col>55</xdr:col>
      <xdr:colOff>88900</xdr:colOff>
      <xdr:row>58</xdr:row>
      <xdr:rowOff>112306</xdr:rowOff>
    </xdr:to>
    <xdr:cxnSp macro="">
      <xdr:nvCxnSpPr>
        <xdr:cNvPr id="340" name="直線コネクタ 339"/>
        <xdr:cNvCxnSpPr/>
      </xdr:nvCxnSpPr>
      <xdr:spPr>
        <a:xfrm>
          <a:off x="10388600" y="1005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129481</xdr:rowOff>
    </xdr:from>
    <xdr:ext cx="599010" cy="259045"/>
    <xdr:sp macro="" textlink="">
      <xdr:nvSpPr>
        <xdr:cNvPr id="341" name="農林水産業費最大値テキスト"/>
        <xdr:cNvSpPr txBox="1"/>
      </xdr:nvSpPr>
      <xdr:spPr>
        <a:xfrm>
          <a:off x="10528300" y="835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11354</xdr:rowOff>
    </xdr:from>
    <xdr:to>
      <xdr:col>55</xdr:col>
      <xdr:colOff>88900</xdr:colOff>
      <xdr:row>50</xdr:row>
      <xdr:rowOff>11354</xdr:rowOff>
    </xdr:to>
    <xdr:cxnSp macro="">
      <xdr:nvCxnSpPr>
        <xdr:cNvPr id="342" name="直線コネクタ 341"/>
        <xdr:cNvCxnSpPr/>
      </xdr:nvCxnSpPr>
      <xdr:spPr>
        <a:xfrm>
          <a:off x="10388600" y="858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132741</xdr:rowOff>
    </xdr:from>
    <xdr:to>
      <xdr:col>55</xdr:col>
      <xdr:colOff>0</xdr:colOff>
      <xdr:row>57</xdr:row>
      <xdr:rowOff>146088</xdr:rowOff>
    </xdr:to>
    <xdr:cxnSp macro="">
      <xdr:nvCxnSpPr>
        <xdr:cNvPr id="343" name="直線コネクタ 342"/>
        <xdr:cNvCxnSpPr/>
      </xdr:nvCxnSpPr>
      <xdr:spPr>
        <a:xfrm>
          <a:off x="9639300" y="9905391"/>
          <a:ext cx="838200" cy="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33228</xdr:rowOff>
    </xdr:from>
    <xdr:ext cx="534377" cy="259045"/>
    <xdr:sp macro="" textlink="">
      <xdr:nvSpPr>
        <xdr:cNvPr id="344" name="農林水産業費平均値テキスト"/>
        <xdr:cNvSpPr txBox="1"/>
      </xdr:nvSpPr>
      <xdr:spPr>
        <a:xfrm>
          <a:off x="10528300" y="946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10351</xdr:rowOff>
    </xdr:from>
    <xdr:to>
      <xdr:col>55</xdr:col>
      <xdr:colOff>50800</xdr:colOff>
      <xdr:row>56</xdr:row>
      <xdr:rowOff>111951</xdr:rowOff>
    </xdr:to>
    <xdr:sp macro="" textlink="">
      <xdr:nvSpPr>
        <xdr:cNvPr id="345" name="フローチャート: 判断 344"/>
        <xdr:cNvSpPr/>
      </xdr:nvSpPr>
      <xdr:spPr>
        <a:xfrm>
          <a:off x="10426700" y="961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132741</xdr:rowOff>
    </xdr:from>
    <xdr:to>
      <xdr:col>50</xdr:col>
      <xdr:colOff>114300</xdr:colOff>
      <xdr:row>57</xdr:row>
      <xdr:rowOff>169405</xdr:rowOff>
    </xdr:to>
    <xdr:cxnSp macro="">
      <xdr:nvCxnSpPr>
        <xdr:cNvPr id="346" name="直線コネクタ 345"/>
        <xdr:cNvCxnSpPr/>
      </xdr:nvCxnSpPr>
      <xdr:spPr>
        <a:xfrm flipV="1">
          <a:off x="8750300" y="9905391"/>
          <a:ext cx="889000" cy="3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21717</xdr:rowOff>
    </xdr:from>
    <xdr:to>
      <xdr:col>50</xdr:col>
      <xdr:colOff>165100</xdr:colOff>
      <xdr:row>56</xdr:row>
      <xdr:rowOff>123317</xdr:rowOff>
    </xdr:to>
    <xdr:sp macro="" textlink="">
      <xdr:nvSpPr>
        <xdr:cNvPr id="347" name="フローチャート: 判断 346"/>
        <xdr:cNvSpPr/>
      </xdr:nvSpPr>
      <xdr:spPr>
        <a:xfrm>
          <a:off x="9588500" y="9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139844</xdr:rowOff>
    </xdr:from>
    <xdr:ext cx="534377" cy="259045"/>
    <xdr:sp macro="" textlink="">
      <xdr:nvSpPr>
        <xdr:cNvPr id="348" name="テキスト ボックス 347"/>
        <xdr:cNvSpPr txBox="1"/>
      </xdr:nvSpPr>
      <xdr:spPr>
        <a:xfrm>
          <a:off x="9372111" y="93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169405</xdr:rowOff>
    </xdr:from>
    <xdr:to>
      <xdr:col>45</xdr:col>
      <xdr:colOff>177800</xdr:colOff>
      <xdr:row>58</xdr:row>
      <xdr:rowOff>584</xdr:rowOff>
    </xdr:to>
    <xdr:cxnSp macro="">
      <xdr:nvCxnSpPr>
        <xdr:cNvPr id="349" name="直線コネクタ 348"/>
        <xdr:cNvCxnSpPr/>
      </xdr:nvCxnSpPr>
      <xdr:spPr>
        <a:xfrm flipV="1">
          <a:off x="7861300" y="9942055"/>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0" name="フローチャート: 判断 349"/>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1" name="テキスト ボックス 350"/>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169380</xdr:rowOff>
    </xdr:from>
    <xdr:to>
      <xdr:col>41</xdr:col>
      <xdr:colOff>50800</xdr:colOff>
      <xdr:row>58</xdr:row>
      <xdr:rowOff>584</xdr:rowOff>
    </xdr:to>
    <xdr:cxnSp macro="">
      <xdr:nvCxnSpPr>
        <xdr:cNvPr id="352" name="直線コネクタ 351"/>
        <xdr:cNvCxnSpPr/>
      </xdr:nvCxnSpPr>
      <xdr:spPr>
        <a:xfrm>
          <a:off x="6972300" y="9942030"/>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3" name="フローチャート: 判断 352"/>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4" name="テキスト ボックス 353"/>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5" name="フローチャート: 判断 354"/>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6" name="テキスト ボックス 355"/>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95288</xdr:rowOff>
    </xdr:from>
    <xdr:to>
      <xdr:col>55</xdr:col>
      <xdr:colOff>50800</xdr:colOff>
      <xdr:row>58</xdr:row>
      <xdr:rowOff>25438</xdr:rowOff>
    </xdr:to>
    <xdr:sp macro="" textlink="">
      <xdr:nvSpPr>
        <xdr:cNvPr id="362" name="楕円 361"/>
        <xdr:cNvSpPr/>
      </xdr:nvSpPr>
      <xdr:spPr>
        <a:xfrm>
          <a:off x="10426700" y="986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73715</xdr:rowOff>
    </xdr:from>
    <xdr:ext cx="534377" cy="259045"/>
    <xdr:sp macro="" textlink="">
      <xdr:nvSpPr>
        <xdr:cNvPr id="363" name="農林水産業費該当値テキスト"/>
        <xdr:cNvSpPr txBox="1"/>
      </xdr:nvSpPr>
      <xdr:spPr>
        <a:xfrm>
          <a:off x="10528300" y="984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81941</xdr:rowOff>
    </xdr:from>
    <xdr:to>
      <xdr:col>50</xdr:col>
      <xdr:colOff>165100</xdr:colOff>
      <xdr:row>58</xdr:row>
      <xdr:rowOff>12091</xdr:rowOff>
    </xdr:to>
    <xdr:sp macro="" textlink="">
      <xdr:nvSpPr>
        <xdr:cNvPr id="364" name="楕円 363"/>
        <xdr:cNvSpPr/>
      </xdr:nvSpPr>
      <xdr:spPr>
        <a:xfrm>
          <a:off x="9588500" y="985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3218</xdr:rowOff>
    </xdr:from>
    <xdr:ext cx="534377" cy="259045"/>
    <xdr:sp macro="" textlink="">
      <xdr:nvSpPr>
        <xdr:cNvPr id="365" name="テキスト ボックス 364"/>
        <xdr:cNvSpPr txBox="1"/>
      </xdr:nvSpPr>
      <xdr:spPr>
        <a:xfrm>
          <a:off x="9372111" y="994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118605</xdr:rowOff>
    </xdr:from>
    <xdr:to>
      <xdr:col>46</xdr:col>
      <xdr:colOff>38100</xdr:colOff>
      <xdr:row>58</xdr:row>
      <xdr:rowOff>48755</xdr:rowOff>
    </xdr:to>
    <xdr:sp macro="" textlink="">
      <xdr:nvSpPr>
        <xdr:cNvPr id="366" name="楕円 365"/>
        <xdr:cNvSpPr/>
      </xdr:nvSpPr>
      <xdr:spPr>
        <a:xfrm>
          <a:off x="8699500" y="98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39882</xdr:rowOff>
    </xdr:from>
    <xdr:ext cx="534377" cy="259045"/>
    <xdr:sp macro="" textlink="">
      <xdr:nvSpPr>
        <xdr:cNvPr id="367" name="テキスト ボックス 366"/>
        <xdr:cNvSpPr txBox="1"/>
      </xdr:nvSpPr>
      <xdr:spPr>
        <a:xfrm>
          <a:off x="8483111" y="998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121234</xdr:rowOff>
    </xdr:from>
    <xdr:to>
      <xdr:col>41</xdr:col>
      <xdr:colOff>101600</xdr:colOff>
      <xdr:row>58</xdr:row>
      <xdr:rowOff>51384</xdr:rowOff>
    </xdr:to>
    <xdr:sp macro="" textlink="">
      <xdr:nvSpPr>
        <xdr:cNvPr id="368" name="楕円 367"/>
        <xdr:cNvSpPr/>
      </xdr:nvSpPr>
      <xdr:spPr>
        <a:xfrm>
          <a:off x="7810500" y="98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42511</xdr:rowOff>
    </xdr:from>
    <xdr:ext cx="534377" cy="259045"/>
    <xdr:sp macro="" textlink="">
      <xdr:nvSpPr>
        <xdr:cNvPr id="369" name="テキスト ボックス 368"/>
        <xdr:cNvSpPr txBox="1"/>
      </xdr:nvSpPr>
      <xdr:spPr>
        <a:xfrm>
          <a:off x="7594111" y="998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118580</xdr:rowOff>
    </xdr:from>
    <xdr:to>
      <xdr:col>36</xdr:col>
      <xdr:colOff>165100</xdr:colOff>
      <xdr:row>58</xdr:row>
      <xdr:rowOff>48730</xdr:rowOff>
    </xdr:to>
    <xdr:sp macro="" textlink="">
      <xdr:nvSpPr>
        <xdr:cNvPr id="370" name="楕円 369"/>
        <xdr:cNvSpPr/>
      </xdr:nvSpPr>
      <xdr:spPr>
        <a:xfrm>
          <a:off x="6921500" y="98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39857</xdr:rowOff>
    </xdr:from>
    <xdr:ext cx="534377" cy="259045"/>
    <xdr:sp macro="" textlink="">
      <xdr:nvSpPr>
        <xdr:cNvPr id="371" name="テキスト ボックス 370"/>
        <xdr:cNvSpPr txBox="1"/>
      </xdr:nvSpPr>
      <xdr:spPr>
        <a:xfrm>
          <a:off x="6705111" y="99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105177</xdr:rowOff>
    </xdr:from>
    <xdr:to>
      <xdr:col>54</xdr:col>
      <xdr:colOff>189865</xdr:colOff>
      <xdr:row>78</xdr:row>
      <xdr:rowOff>123433</xdr:rowOff>
    </xdr:to>
    <xdr:cxnSp macro="">
      <xdr:nvCxnSpPr>
        <xdr:cNvPr id="393" name="直線コネクタ 392"/>
        <xdr:cNvCxnSpPr/>
      </xdr:nvCxnSpPr>
      <xdr:spPr>
        <a:xfrm flipV="1">
          <a:off x="10475595" y="12278127"/>
          <a:ext cx="1270" cy="1218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127260</xdr:rowOff>
    </xdr:from>
    <xdr:ext cx="469744" cy="259045"/>
    <xdr:sp macro="" textlink="">
      <xdr:nvSpPr>
        <xdr:cNvPr id="394" name="商工費最小値テキスト"/>
        <xdr:cNvSpPr txBox="1"/>
      </xdr:nvSpPr>
      <xdr:spPr>
        <a:xfrm>
          <a:off x="10528300" y="135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123433</xdr:rowOff>
    </xdr:from>
    <xdr:to>
      <xdr:col>55</xdr:col>
      <xdr:colOff>88900</xdr:colOff>
      <xdr:row>78</xdr:row>
      <xdr:rowOff>123433</xdr:rowOff>
    </xdr:to>
    <xdr:cxnSp macro="">
      <xdr:nvCxnSpPr>
        <xdr:cNvPr id="395" name="直線コネクタ 394"/>
        <xdr:cNvCxnSpPr/>
      </xdr:nvCxnSpPr>
      <xdr:spPr>
        <a:xfrm>
          <a:off x="10388600" y="13496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51854</xdr:rowOff>
    </xdr:from>
    <xdr:ext cx="599010" cy="259045"/>
    <xdr:sp macro="" textlink="">
      <xdr:nvSpPr>
        <xdr:cNvPr id="396" name="商工費最大値テキスト"/>
        <xdr:cNvSpPr txBox="1"/>
      </xdr:nvSpPr>
      <xdr:spPr>
        <a:xfrm>
          <a:off x="10528300" y="120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105177</xdr:rowOff>
    </xdr:from>
    <xdr:to>
      <xdr:col>55</xdr:col>
      <xdr:colOff>88900</xdr:colOff>
      <xdr:row>71</xdr:row>
      <xdr:rowOff>105177</xdr:rowOff>
    </xdr:to>
    <xdr:cxnSp macro="">
      <xdr:nvCxnSpPr>
        <xdr:cNvPr id="397" name="直線コネクタ 396"/>
        <xdr:cNvCxnSpPr/>
      </xdr:nvCxnSpPr>
      <xdr:spPr>
        <a:xfrm>
          <a:off x="10388600" y="122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108423</xdr:rowOff>
    </xdr:from>
    <xdr:to>
      <xdr:col>55</xdr:col>
      <xdr:colOff>0</xdr:colOff>
      <xdr:row>78</xdr:row>
      <xdr:rowOff>111536</xdr:rowOff>
    </xdr:to>
    <xdr:cxnSp macro="">
      <xdr:nvCxnSpPr>
        <xdr:cNvPr id="398" name="直線コネクタ 397"/>
        <xdr:cNvCxnSpPr/>
      </xdr:nvCxnSpPr>
      <xdr:spPr>
        <a:xfrm>
          <a:off x="9639300" y="13481523"/>
          <a:ext cx="8382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142053</xdr:rowOff>
    </xdr:from>
    <xdr:ext cx="534377" cy="259045"/>
    <xdr:sp macro="" textlink="">
      <xdr:nvSpPr>
        <xdr:cNvPr id="399" name="商工費平均値テキスト"/>
        <xdr:cNvSpPr txBox="1"/>
      </xdr:nvSpPr>
      <xdr:spPr>
        <a:xfrm>
          <a:off x="10528300" y="13172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119176</xdr:rowOff>
    </xdr:from>
    <xdr:to>
      <xdr:col>55</xdr:col>
      <xdr:colOff>50800</xdr:colOff>
      <xdr:row>78</xdr:row>
      <xdr:rowOff>49326</xdr:rowOff>
    </xdr:to>
    <xdr:sp macro="" textlink="">
      <xdr:nvSpPr>
        <xdr:cNvPr id="400" name="フローチャート: 判断 399"/>
        <xdr:cNvSpPr/>
      </xdr:nvSpPr>
      <xdr:spPr>
        <a:xfrm>
          <a:off x="104267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108423</xdr:rowOff>
    </xdr:from>
    <xdr:to>
      <xdr:col>50</xdr:col>
      <xdr:colOff>114300</xdr:colOff>
      <xdr:row>78</xdr:row>
      <xdr:rowOff>112063</xdr:rowOff>
    </xdr:to>
    <xdr:cxnSp macro="">
      <xdr:nvCxnSpPr>
        <xdr:cNvPr id="401" name="直線コネクタ 400"/>
        <xdr:cNvCxnSpPr/>
      </xdr:nvCxnSpPr>
      <xdr:spPr>
        <a:xfrm flipV="1">
          <a:off x="8750300" y="13481523"/>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112016</xdr:rowOff>
    </xdr:from>
    <xdr:to>
      <xdr:col>50</xdr:col>
      <xdr:colOff>165100</xdr:colOff>
      <xdr:row>78</xdr:row>
      <xdr:rowOff>42166</xdr:rowOff>
    </xdr:to>
    <xdr:sp macro="" textlink="">
      <xdr:nvSpPr>
        <xdr:cNvPr id="402" name="フローチャート: 判断 401"/>
        <xdr:cNvSpPr/>
      </xdr:nvSpPr>
      <xdr:spPr>
        <a:xfrm>
          <a:off x="9588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58693</xdr:rowOff>
    </xdr:from>
    <xdr:ext cx="534377" cy="259045"/>
    <xdr:sp macro="" textlink="">
      <xdr:nvSpPr>
        <xdr:cNvPr id="403" name="テキスト ボックス 402"/>
        <xdr:cNvSpPr txBox="1"/>
      </xdr:nvSpPr>
      <xdr:spPr>
        <a:xfrm>
          <a:off x="9372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112063</xdr:rowOff>
    </xdr:from>
    <xdr:to>
      <xdr:col>45</xdr:col>
      <xdr:colOff>177800</xdr:colOff>
      <xdr:row>78</xdr:row>
      <xdr:rowOff>116314</xdr:rowOff>
    </xdr:to>
    <xdr:cxnSp macro="">
      <xdr:nvCxnSpPr>
        <xdr:cNvPr id="404" name="直線コネクタ 403"/>
        <xdr:cNvCxnSpPr/>
      </xdr:nvCxnSpPr>
      <xdr:spPr>
        <a:xfrm flipV="1">
          <a:off x="7861300" y="13485163"/>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30607</xdr:rowOff>
    </xdr:from>
    <xdr:to>
      <xdr:col>46</xdr:col>
      <xdr:colOff>38100</xdr:colOff>
      <xdr:row>78</xdr:row>
      <xdr:rowOff>132207</xdr:rowOff>
    </xdr:to>
    <xdr:sp macro="" textlink="">
      <xdr:nvSpPr>
        <xdr:cNvPr id="405" name="フローチャート: 判断 404"/>
        <xdr:cNvSpPr/>
      </xdr:nvSpPr>
      <xdr:spPr>
        <a:xfrm>
          <a:off x="8699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148734</xdr:rowOff>
    </xdr:from>
    <xdr:ext cx="534377" cy="259045"/>
    <xdr:sp macro="" textlink="">
      <xdr:nvSpPr>
        <xdr:cNvPr id="406" name="テキスト ボックス 405"/>
        <xdr:cNvSpPr txBox="1"/>
      </xdr:nvSpPr>
      <xdr:spPr>
        <a:xfrm>
          <a:off x="8483111" y="131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115669</xdr:rowOff>
    </xdr:from>
    <xdr:to>
      <xdr:col>41</xdr:col>
      <xdr:colOff>50800</xdr:colOff>
      <xdr:row>78</xdr:row>
      <xdr:rowOff>116314</xdr:rowOff>
    </xdr:to>
    <xdr:cxnSp macro="">
      <xdr:nvCxnSpPr>
        <xdr:cNvPr id="407" name="直線コネクタ 406"/>
        <xdr:cNvCxnSpPr/>
      </xdr:nvCxnSpPr>
      <xdr:spPr>
        <a:xfrm>
          <a:off x="6972300" y="13488769"/>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30218</xdr:rowOff>
    </xdr:from>
    <xdr:to>
      <xdr:col>41</xdr:col>
      <xdr:colOff>101600</xdr:colOff>
      <xdr:row>78</xdr:row>
      <xdr:rowOff>131818</xdr:rowOff>
    </xdr:to>
    <xdr:sp macro="" textlink="">
      <xdr:nvSpPr>
        <xdr:cNvPr id="408" name="フローチャート: 判断 407"/>
        <xdr:cNvSpPr/>
      </xdr:nvSpPr>
      <xdr:spPr>
        <a:xfrm>
          <a:off x="7810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148345</xdr:rowOff>
    </xdr:from>
    <xdr:ext cx="534377" cy="259045"/>
    <xdr:sp macro="" textlink="">
      <xdr:nvSpPr>
        <xdr:cNvPr id="409" name="テキスト ボックス 408"/>
        <xdr:cNvSpPr txBox="1"/>
      </xdr:nvSpPr>
      <xdr:spPr>
        <a:xfrm>
          <a:off x="7594111" y="131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28527</xdr:rowOff>
    </xdr:from>
    <xdr:to>
      <xdr:col>36</xdr:col>
      <xdr:colOff>165100</xdr:colOff>
      <xdr:row>78</xdr:row>
      <xdr:rowOff>130127</xdr:rowOff>
    </xdr:to>
    <xdr:sp macro="" textlink="">
      <xdr:nvSpPr>
        <xdr:cNvPr id="410" name="フローチャート: 判断 409"/>
        <xdr:cNvSpPr/>
      </xdr:nvSpPr>
      <xdr:spPr>
        <a:xfrm>
          <a:off x="6921500" y="1340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146654</xdr:rowOff>
    </xdr:from>
    <xdr:ext cx="534377" cy="259045"/>
    <xdr:sp macro="" textlink="">
      <xdr:nvSpPr>
        <xdr:cNvPr id="411" name="テキスト ボックス 410"/>
        <xdr:cNvSpPr txBox="1"/>
      </xdr:nvSpPr>
      <xdr:spPr>
        <a:xfrm>
          <a:off x="6705111" y="131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60736</xdr:rowOff>
    </xdr:from>
    <xdr:to>
      <xdr:col>55</xdr:col>
      <xdr:colOff>50800</xdr:colOff>
      <xdr:row>78</xdr:row>
      <xdr:rowOff>162336</xdr:rowOff>
    </xdr:to>
    <xdr:sp macro="" textlink="">
      <xdr:nvSpPr>
        <xdr:cNvPr id="417" name="楕円 416"/>
        <xdr:cNvSpPr/>
      </xdr:nvSpPr>
      <xdr:spPr>
        <a:xfrm>
          <a:off x="10426700" y="134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147113</xdr:rowOff>
    </xdr:from>
    <xdr:ext cx="469744" cy="259045"/>
    <xdr:sp macro="" textlink="">
      <xdr:nvSpPr>
        <xdr:cNvPr id="418" name="商工費該当値テキスト"/>
        <xdr:cNvSpPr txBox="1"/>
      </xdr:nvSpPr>
      <xdr:spPr>
        <a:xfrm>
          <a:off x="10528300" y="1334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57623</xdr:rowOff>
    </xdr:from>
    <xdr:to>
      <xdr:col>50</xdr:col>
      <xdr:colOff>165100</xdr:colOff>
      <xdr:row>78</xdr:row>
      <xdr:rowOff>159223</xdr:rowOff>
    </xdr:to>
    <xdr:sp macro="" textlink="">
      <xdr:nvSpPr>
        <xdr:cNvPr id="419" name="楕円 418"/>
        <xdr:cNvSpPr/>
      </xdr:nvSpPr>
      <xdr:spPr>
        <a:xfrm>
          <a:off x="9588500" y="134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150350</xdr:rowOff>
    </xdr:from>
    <xdr:ext cx="469744" cy="259045"/>
    <xdr:sp macro="" textlink="">
      <xdr:nvSpPr>
        <xdr:cNvPr id="420" name="テキスト ボックス 419"/>
        <xdr:cNvSpPr txBox="1"/>
      </xdr:nvSpPr>
      <xdr:spPr>
        <a:xfrm>
          <a:off x="9404428" y="135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61263</xdr:rowOff>
    </xdr:from>
    <xdr:to>
      <xdr:col>46</xdr:col>
      <xdr:colOff>38100</xdr:colOff>
      <xdr:row>78</xdr:row>
      <xdr:rowOff>162863</xdr:rowOff>
    </xdr:to>
    <xdr:sp macro="" textlink="">
      <xdr:nvSpPr>
        <xdr:cNvPr id="421" name="楕円 420"/>
        <xdr:cNvSpPr/>
      </xdr:nvSpPr>
      <xdr:spPr>
        <a:xfrm>
          <a:off x="8699500" y="134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153990</xdr:rowOff>
    </xdr:from>
    <xdr:ext cx="469744" cy="259045"/>
    <xdr:sp macro="" textlink="">
      <xdr:nvSpPr>
        <xdr:cNvPr id="422" name="テキスト ボックス 421"/>
        <xdr:cNvSpPr txBox="1"/>
      </xdr:nvSpPr>
      <xdr:spPr>
        <a:xfrm>
          <a:off x="8515428" y="1352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65514</xdr:rowOff>
    </xdr:from>
    <xdr:to>
      <xdr:col>41</xdr:col>
      <xdr:colOff>101600</xdr:colOff>
      <xdr:row>78</xdr:row>
      <xdr:rowOff>167114</xdr:rowOff>
    </xdr:to>
    <xdr:sp macro="" textlink="">
      <xdr:nvSpPr>
        <xdr:cNvPr id="423" name="楕円 422"/>
        <xdr:cNvSpPr/>
      </xdr:nvSpPr>
      <xdr:spPr>
        <a:xfrm>
          <a:off x="7810500" y="134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158241</xdr:rowOff>
    </xdr:from>
    <xdr:ext cx="469744" cy="259045"/>
    <xdr:sp macro="" textlink="">
      <xdr:nvSpPr>
        <xdr:cNvPr id="424" name="テキスト ボックス 423"/>
        <xdr:cNvSpPr txBox="1"/>
      </xdr:nvSpPr>
      <xdr:spPr>
        <a:xfrm>
          <a:off x="7626428" y="135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64869</xdr:rowOff>
    </xdr:from>
    <xdr:to>
      <xdr:col>36</xdr:col>
      <xdr:colOff>165100</xdr:colOff>
      <xdr:row>78</xdr:row>
      <xdr:rowOff>166469</xdr:rowOff>
    </xdr:to>
    <xdr:sp macro="" textlink="">
      <xdr:nvSpPr>
        <xdr:cNvPr id="425" name="楕円 424"/>
        <xdr:cNvSpPr/>
      </xdr:nvSpPr>
      <xdr:spPr>
        <a:xfrm>
          <a:off x="6921500" y="1343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157596</xdr:rowOff>
    </xdr:from>
    <xdr:ext cx="469744" cy="259045"/>
    <xdr:sp macro="" textlink="">
      <xdr:nvSpPr>
        <xdr:cNvPr id="426" name="テキスト ボックス 425"/>
        <xdr:cNvSpPr txBox="1"/>
      </xdr:nvSpPr>
      <xdr:spPr>
        <a:xfrm>
          <a:off x="6737428" y="1353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147152</xdr:rowOff>
    </xdr:from>
    <xdr:to>
      <xdr:col>54</xdr:col>
      <xdr:colOff>189865</xdr:colOff>
      <xdr:row>98</xdr:row>
      <xdr:rowOff>51643</xdr:rowOff>
    </xdr:to>
    <xdr:cxnSp macro="">
      <xdr:nvCxnSpPr>
        <xdr:cNvPr id="448" name="直線コネクタ 447"/>
        <xdr:cNvCxnSpPr/>
      </xdr:nvCxnSpPr>
      <xdr:spPr>
        <a:xfrm flipV="1">
          <a:off x="10475595" y="15749102"/>
          <a:ext cx="1270" cy="110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55470</xdr:rowOff>
    </xdr:from>
    <xdr:ext cx="534377" cy="259045"/>
    <xdr:sp macro="" textlink="">
      <xdr:nvSpPr>
        <xdr:cNvPr id="449" name="土木費最小値テキスト"/>
        <xdr:cNvSpPr txBox="1"/>
      </xdr:nvSpPr>
      <xdr:spPr>
        <a:xfrm>
          <a:off x="10528300" y="1685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51643</xdr:rowOff>
    </xdr:from>
    <xdr:to>
      <xdr:col>55</xdr:col>
      <xdr:colOff>88900</xdr:colOff>
      <xdr:row>98</xdr:row>
      <xdr:rowOff>51643</xdr:rowOff>
    </xdr:to>
    <xdr:cxnSp macro="">
      <xdr:nvCxnSpPr>
        <xdr:cNvPr id="450" name="直線コネクタ 449"/>
        <xdr:cNvCxnSpPr/>
      </xdr:nvCxnSpPr>
      <xdr:spPr>
        <a:xfrm>
          <a:off x="10388600" y="1685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93829</xdr:rowOff>
    </xdr:from>
    <xdr:ext cx="599010" cy="259045"/>
    <xdr:sp macro="" textlink="">
      <xdr:nvSpPr>
        <xdr:cNvPr id="451" name="土木費最大値テキスト"/>
        <xdr:cNvSpPr txBox="1"/>
      </xdr:nvSpPr>
      <xdr:spPr>
        <a:xfrm>
          <a:off x="10528300" y="1552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260,870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147152</xdr:rowOff>
    </xdr:from>
    <xdr:to>
      <xdr:col>55</xdr:col>
      <xdr:colOff>88900</xdr:colOff>
      <xdr:row>91</xdr:row>
      <xdr:rowOff>147152</xdr:rowOff>
    </xdr:to>
    <xdr:cxnSp macro="">
      <xdr:nvCxnSpPr>
        <xdr:cNvPr id="452" name="直線コネクタ 451"/>
        <xdr:cNvCxnSpPr/>
      </xdr:nvCxnSpPr>
      <xdr:spPr>
        <a:xfrm>
          <a:off x="10388600" y="1574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165357</xdr:rowOff>
    </xdr:from>
    <xdr:to>
      <xdr:col>55</xdr:col>
      <xdr:colOff>0</xdr:colOff>
      <xdr:row>97</xdr:row>
      <xdr:rowOff>69044</xdr:rowOff>
    </xdr:to>
    <xdr:cxnSp macro="">
      <xdr:nvCxnSpPr>
        <xdr:cNvPr id="453" name="直線コネクタ 452"/>
        <xdr:cNvCxnSpPr/>
      </xdr:nvCxnSpPr>
      <xdr:spPr>
        <a:xfrm>
          <a:off x="9639300" y="16624557"/>
          <a:ext cx="838200" cy="7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157921</xdr:rowOff>
    </xdr:from>
    <xdr:ext cx="534377" cy="259045"/>
    <xdr:sp macro="" textlink="">
      <xdr:nvSpPr>
        <xdr:cNvPr id="454" name="土木費平均値テキスト"/>
        <xdr:cNvSpPr txBox="1"/>
      </xdr:nvSpPr>
      <xdr:spPr>
        <a:xfrm>
          <a:off x="10528300" y="16445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135044</xdr:rowOff>
    </xdr:from>
    <xdr:to>
      <xdr:col>55</xdr:col>
      <xdr:colOff>50800</xdr:colOff>
      <xdr:row>97</xdr:row>
      <xdr:rowOff>65194</xdr:rowOff>
    </xdr:to>
    <xdr:sp macro="" textlink="">
      <xdr:nvSpPr>
        <xdr:cNvPr id="455" name="フローチャート: 判断 454"/>
        <xdr:cNvSpPr/>
      </xdr:nvSpPr>
      <xdr:spPr>
        <a:xfrm>
          <a:off x="10426700" y="165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58373</xdr:rowOff>
    </xdr:from>
    <xdr:to>
      <xdr:col>50</xdr:col>
      <xdr:colOff>114300</xdr:colOff>
      <xdr:row>96</xdr:row>
      <xdr:rowOff>165357</xdr:rowOff>
    </xdr:to>
    <xdr:cxnSp macro="">
      <xdr:nvCxnSpPr>
        <xdr:cNvPr id="456" name="直線コネクタ 455"/>
        <xdr:cNvCxnSpPr/>
      </xdr:nvCxnSpPr>
      <xdr:spPr>
        <a:xfrm>
          <a:off x="8750300" y="16517573"/>
          <a:ext cx="8890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159080</xdr:rowOff>
    </xdr:from>
    <xdr:to>
      <xdr:col>50</xdr:col>
      <xdr:colOff>165100</xdr:colOff>
      <xdr:row>97</xdr:row>
      <xdr:rowOff>89230</xdr:rowOff>
    </xdr:to>
    <xdr:sp macro="" textlink="">
      <xdr:nvSpPr>
        <xdr:cNvPr id="457" name="フローチャート: 判断 456"/>
        <xdr:cNvSpPr/>
      </xdr:nvSpPr>
      <xdr:spPr>
        <a:xfrm>
          <a:off x="9588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58" name="テキスト ボックス 457"/>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58373</xdr:rowOff>
    </xdr:from>
    <xdr:to>
      <xdr:col>45</xdr:col>
      <xdr:colOff>177800</xdr:colOff>
      <xdr:row>96</xdr:row>
      <xdr:rowOff>78504</xdr:rowOff>
    </xdr:to>
    <xdr:cxnSp macro="">
      <xdr:nvCxnSpPr>
        <xdr:cNvPr id="459" name="直線コネクタ 458"/>
        <xdr:cNvCxnSpPr/>
      </xdr:nvCxnSpPr>
      <xdr:spPr>
        <a:xfrm flipV="1">
          <a:off x="7861300" y="16517573"/>
          <a:ext cx="889000" cy="2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39500</xdr:rowOff>
    </xdr:from>
    <xdr:to>
      <xdr:col>46</xdr:col>
      <xdr:colOff>38100</xdr:colOff>
      <xdr:row>97</xdr:row>
      <xdr:rowOff>141100</xdr:rowOff>
    </xdr:to>
    <xdr:sp macro="" textlink="">
      <xdr:nvSpPr>
        <xdr:cNvPr id="460" name="フローチャート: 判断 459"/>
        <xdr:cNvSpPr/>
      </xdr:nvSpPr>
      <xdr:spPr>
        <a:xfrm>
          <a:off x="8699500" y="166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132227</xdr:rowOff>
    </xdr:from>
    <xdr:ext cx="534377" cy="259045"/>
    <xdr:sp macro="" textlink="">
      <xdr:nvSpPr>
        <xdr:cNvPr id="461" name="テキスト ボックス 460"/>
        <xdr:cNvSpPr txBox="1"/>
      </xdr:nvSpPr>
      <xdr:spPr>
        <a:xfrm>
          <a:off x="8483111" y="1676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78504</xdr:rowOff>
    </xdr:from>
    <xdr:to>
      <xdr:col>41</xdr:col>
      <xdr:colOff>50800</xdr:colOff>
      <xdr:row>96</xdr:row>
      <xdr:rowOff>103192</xdr:rowOff>
    </xdr:to>
    <xdr:cxnSp macro="">
      <xdr:nvCxnSpPr>
        <xdr:cNvPr id="462" name="直線コネクタ 461"/>
        <xdr:cNvCxnSpPr/>
      </xdr:nvCxnSpPr>
      <xdr:spPr>
        <a:xfrm flipV="1">
          <a:off x="6972300" y="16537704"/>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37785</xdr:rowOff>
    </xdr:from>
    <xdr:to>
      <xdr:col>41</xdr:col>
      <xdr:colOff>101600</xdr:colOff>
      <xdr:row>97</xdr:row>
      <xdr:rowOff>139385</xdr:rowOff>
    </xdr:to>
    <xdr:sp macro="" textlink="">
      <xdr:nvSpPr>
        <xdr:cNvPr id="463" name="フローチャート: 判断 462"/>
        <xdr:cNvSpPr/>
      </xdr:nvSpPr>
      <xdr:spPr>
        <a:xfrm>
          <a:off x="7810500" y="1666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130512</xdr:rowOff>
    </xdr:from>
    <xdr:ext cx="534377" cy="259045"/>
    <xdr:sp macro="" textlink="">
      <xdr:nvSpPr>
        <xdr:cNvPr id="464" name="テキスト ボックス 463"/>
        <xdr:cNvSpPr txBox="1"/>
      </xdr:nvSpPr>
      <xdr:spPr>
        <a:xfrm>
          <a:off x="7594111" y="167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31480</xdr:rowOff>
    </xdr:from>
    <xdr:to>
      <xdr:col>36</xdr:col>
      <xdr:colOff>165100</xdr:colOff>
      <xdr:row>97</xdr:row>
      <xdr:rowOff>133080</xdr:rowOff>
    </xdr:to>
    <xdr:sp macro="" textlink="">
      <xdr:nvSpPr>
        <xdr:cNvPr id="465" name="フローチャート: 判断 464"/>
        <xdr:cNvSpPr/>
      </xdr:nvSpPr>
      <xdr:spPr>
        <a:xfrm>
          <a:off x="6921500" y="1666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124207</xdr:rowOff>
    </xdr:from>
    <xdr:ext cx="534377" cy="259045"/>
    <xdr:sp macro="" textlink="">
      <xdr:nvSpPr>
        <xdr:cNvPr id="466" name="テキスト ボックス 465"/>
        <xdr:cNvSpPr txBox="1"/>
      </xdr:nvSpPr>
      <xdr:spPr>
        <a:xfrm>
          <a:off x="6705111" y="1675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18244</xdr:rowOff>
    </xdr:from>
    <xdr:to>
      <xdr:col>55</xdr:col>
      <xdr:colOff>50800</xdr:colOff>
      <xdr:row>97</xdr:row>
      <xdr:rowOff>119844</xdr:rowOff>
    </xdr:to>
    <xdr:sp macro="" textlink="">
      <xdr:nvSpPr>
        <xdr:cNvPr id="472" name="楕円 471"/>
        <xdr:cNvSpPr/>
      </xdr:nvSpPr>
      <xdr:spPr>
        <a:xfrm>
          <a:off x="10426700" y="166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168121</xdr:rowOff>
    </xdr:from>
    <xdr:ext cx="534377" cy="259045"/>
    <xdr:sp macro="" textlink="">
      <xdr:nvSpPr>
        <xdr:cNvPr id="473" name="土木費該当値テキスト"/>
        <xdr:cNvSpPr txBox="1"/>
      </xdr:nvSpPr>
      <xdr:spPr>
        <a:xfrm>
          <a:off x="10528300" y="166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114557</xdr:rowOff>
    </xdr:from>
    <xdr:to>
      <xdr:col>50</xdr:col>
      <xdr:colOff>165100</xdr:colOff>
      <xdr:row>97</xdr:row>
      <xdr:rowOff>44707</xdr:rowOff>
    </xdr:to>
    <xdr:sp macro="" textlink="">
      <xdr:nvSpPr>
        <xdr:cNvPr id="474" name="楕円 473"/>
        <xdr:cNvSpPr/>
      </xdr:nvSpPr>
      <xdr:spPr>
        <a:xfrm>
          <a:off x="9588500" y="1657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61234</xdr:rowOff>
    </xdr:from>
    <xdr:ext cx="534377" cy="259045"/>
    <xdr:sp macro="" textlink="">
      <xdr:nvSpPr>
        <xdr:cNvPr id="475" name="テキスト ボックス 474"/>
        <xdr:cNvSpPr txBox="1"/>
      </xdr:nvSpPr>
      <xdr:spPr>
        <a:xfrm>
          <a:off x="9372111" y="1634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7573</xdr:rowOff>
    </xdr:from>
    <xdr:to>
      <xdr:col>46</xdr:col>
      <xdr:colOff>38100</xdr:colOff>
      <xdr:row>96</xdr:row>
      <xdr:rowOff>109173</xdr:rowOff>
    </xdr:to>
    <xdr:sp macro="" textlink="">
      <xdr:nvSpPr>
        <xdr:cNvPr id="476" name="楕円 475"/>
        <xdr:cNvSpPr/>
      </xdr:nvSpPr>
      <xdr:spPr>
        <a:xfrm>
          <a:off x="8699500" y="1646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125700</xdr:rowOff>
    </xdr:from>
    <xdr:ext cx="534377" cy="259045"/>
    <xdr:sp macro="" textlink="">
      <xdr:nvSpPr>
        <xdr:cNvPr id="477" name="テキスト ボックス 476"/>
        <xdr:cNvSpPr txBox="1"/>
      </xdr:nvSpPr>
      <xdr:spPr>
        <a:xfrm>
          <a:off x="8483111" y="1624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27704</xdr:rowOff>
    </xdr:from>
    <xdr:to>
      <xdr:col>41</xdr:col>
      <xdr:colOff>101600</xdr:colOff>
      <xdr:row>96</xdr:row>
      <xdr:rowOff>129304</xdr:rowOff>
    </xdr:to>
    <xdr:sp macro="" textlink="">
      <xdr:nvSpPr>
        <xdr:cNvPr id="478" name="楕円 477"/>
        <xdr:cNvSpPr/>
      </xdr:nvSpPr>
      <xdr:spPr>
        <a:xfrm>
          <a:off x="7810500" y="1648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145831</xdr:rowOff>
    </xdr:from>
    <xdr:ext cx="534377" cy="259045"/>
    <xdr:sp macro="" textlink="">
      <xdr:nvSpPr>
        <xdr:cNvPr id="479" name="テキスト ボックス 478"/>
        <xdr:cNvSpPr txBox="1"/>
      </xdr:nvSpPr>
      <xdr:spPr>
        <a:xfrm>
          <a:off x="7594111" y="1626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52392</xdr:rowOff>
    </xdr:from>
    <xdr:to>
      <xdr:col>36</xdr:col>
      <xdr:colOff>165100</xdr:colOff>
      <xdr:row>96</xdr:row>
      <xdr:rowOff>153992</xdr:rowOff>
    </xdr:to>
    <xdr:sp macro="" textlink="">
      <xdr:nvSpPr>
        <xdr:cNvPr id="480" name="楕円 479"/>
        <xdr:cNvSpPr/>
      </xdr:nvSpPr>
      <xdr:spPr>
        <a:xfrm>
          <a:off x="6921500" y="165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170519</xdr:rowOff>
    </xdr:from>
    <xdr:ext cx="534377" cy="259045"/>
    <xdr:sp macro="" textlink="">
      <xdr:nvSpPr>
        <xdr:cNvPr id="481" name="テキスト ボックス 480"/>
        <xdr:cNvSpPr txBox="1"/>
      </xdr:nvSpPr>
      <xdr:spPr>
        <a:xfrm>
          <a:off x="6705111" y="1628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1" name="テキスト ボックス 50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157436</xdr:rowOff>
    </xdr:from>
    <xdr:to>
      <xdr:col>85</xdr:col>
      <xdr:colOff>126364</xdr:colOff>
      <xdr:row>38</xdr:row>
      <xdr:rowOff>29134</xdr:rowOff>
    </xdr:to>
    <xdr:cxnSp macro="">
      <xdr:nvCxnSpPr>
        <xdr:cNvPr id="505" name="直線コネクタ 504"/>
        <xdr:cNvCxnSpPr/>
      </xdr:nvCxnSpPr>
      <xdr:spPr>
        <a:xfrm flipV="1">
          <a:off x="16317595" y="5300936"/>
          <a:ext cx="1269" cy="1243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32961</xdr:rowOff>
    </xdr:from>
    <xdr:ext cx="469744" cy="259045"/>
    <xdr:sp macro="" textlink="">
      <xdr:nvSpPr>
        <xdr:cNvPr id="506" name="消防費最小値テキスト"/>
        <xdr:cNvSpPr txBox="1"/>
      </xdr:nvSpPr>
      <xdr:spPr>
        <a:xfrm>
          <a:off x="16370300" y="65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29134</xdr:rowOff>
    </xdr:from>
    <xdr:to>
      <xdr:col>86</xdr:col>
      <xdr:colOff>25400</xdr:colOff>
      <xdr:row>38</xdr:row>
      <xdr:rowOff>29134</xdr:rowOff>
    </xdr:to>
    <xdr:cxnSp macro="">
      <xdr:nvCxnSpPr>
        <xdr:cNvPr id="507" name="直線コネクタ 506"/>
        <xdr:cNvCxnSpPr/>
      </xdr:nvCxnSpPr>
      <xdr:spPr>
        <a:xfrm>
          <a:off x="16230600" y="6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104113</xdr:rowOff>
    </xdr:from>
    <xdr:ext cx="534377" cy="259045"/>
    <xdr:sp macro="" textlink="">
      <xdr:nvSpPr>
        <xdr:cNvPr id="508" name="消防費最大値テキスト"/>
        <xdr:cNvSpPr txBox="1"/>
      </xdr:nvSpPr>
      <xdr:spPr>
        <a:xfrm>
          <a:off x="16370300" y="50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157436</xdr:rowOff>
    </xdr:from>
    <xdr:to>
      <xdr:col>86</xdr:col>
      <xdr:colOff>25400</xdr:colOff>
      <xdr:row>30</xdr:row>
      <xdr:rowOff>157436</xdr:rowOff>
    </xdr:to>
    <xdr:cxnSp macro="">
      <xdr:nvCxnSpPr>
        <xdr:cNvPr id="509" name="直線コネクタ 508"/>
        <xdr:cNvCxnSpPr/>
      </xdr:nvCxnSpPr>
      <xdr:spPr>
        <a:xfrm>
          <a:off x="16230600" y="530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147491</xdr:rowOff>
    </xdr:from>
    <xdr:to>
      <xdr:col>85</xdr:col>
      <xdr:colOff>127000</xdr:colOff>
      <xdr:row>36</xdr:row>
      <xdr:rowOff>147796</xdr:rowOff>
    </xdr:to>
    <xdr:cxnSp macro="">
      <xdr:nvCxnSpPr>
        <xdr:cNvPr id="510" name="直線コネクタ 509"/>
        <xdr:cNvCxnSpPr/>
      </xdr:nvCxnSpPr>
      <xdr:spPr>
        <a:xfrm flipV="1">
          <a:off x="15481300" y="6319691"/>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18394</xdr:rowOff>
    </xdr:from>
    <xdr:ext cx="534377" cy="259045"/>
    <xdr:sp macro="" textlink="">
      <xdr:nvSpPr>
        <xdr:cNvPr id="511" name="消防費平均値テキスト"/>
        <xdr:cNvSpPr txBox="1"/>
      </xdr:nvSpPr>
      <xdr:spPr>
        <a:xfrm>
          <a:off x="16370300" y="6019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166967</xdr:rowOff>
    </xdr:from>
    <xdr:to>
      <xdr:col>85</xdr:col>
      <xdr:colOff>177800</xdr:colOff>
      <xdr:row>36</xdr:row>
      <xdr:rowOff>97117</xdr:rowOff>
    </xdr:to>
    <xdr:sp macro="" textlink="">
      <xdr:nvSpPr>
        <xdr:cNvPr id="512" name="フローチャート: 判断 511"/>
        <xdr:cNvSpPr/>
      </xdr:nvSpPr>
      <xdr:spPr>
        <a:xfrm>
          <a:off x="162687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88493</xdr:rowOff>
    </xdr:from>
    <xdr:to>
      <xdr:col>81</xdr:col>
      <xdr:colOff>50800</xdr:colOff>
      <xdr:row>36</xdr:row>
      <xdr:rowOff>147796</xdr:rowOff>
    </xdr:to>
    <xdr:cxnSp macro="">
      <xdr:nvCxnSpPr>
        <xdr:cNvPr id="513" name="直線コネクタ 512"/>
        <xdr:cNvCxnSpPr/>
      </xdr:nvCxnSpPr>
      <xdr:spPr>
        <a:xfrm>
          <a:off x="14592300" y="6260693"/>
          <a:ext cx="889000" cy="5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156737</xdr:rowOff>
    </xdr:from>
    <xdr:to>
      <xdr:col>81</xdr:col>
      <xdr:colOff>101600</xdr:colOff>
      <xdr:row>36</xdr:row>
      <xdr:rowOff>86887</xdr:rowOff>
    </xdr:to>
    <xdr:sp macro="" textlink="">
      <xdr:nvSpPr>
        <xdr:cNvPr id="514" name="フローチャート: 判断 513"/>
        <xdr:cNvSpPr/>
      </xdr:nvSpPr>
      <xdr:spPr>
        <a:xfrm>
          <a:off x="15430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103414</xdr:rowOff>
    </xdr:from>
    <xdr:ext cx="534377" cy="259045"/>
    <xdr:sp macro="" textlink="">
      <xdr:nvSpPr>
        <xdr:cNvPr id="515" name="テキスト ボックス 514"/>
        <xdr:cNvSpPr txBox="1"/>
      </xdr:nvSpPr>
      <xdr:spPr>
        <a:xfrm>
          <a:off x="15214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77616</xdr:rowOff>
    </xdr:from>
    <xdr:to>
      <xdr:col>76</xdr:col>
      <xdr:colOff>114300</xdr:colOff>
      <xdr:row>36</xdr:row>
      <xdr:rowOff>88493</xdr:rowOff>
    </xdr:to>
    <xdr:cxnSp macro="">
      <xdr:nvCxnSpPr>
        <xdr:cNvPr id="516" name="直線コネクタ 515"/>
        <xdr:cNvCxnSpPr/>
      </xdr:nvCxnSpPr>
      <xdr:spPr>
        <a:xfrm>
          <a:off x="13703300" y="6249816"/>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140030</xdr:rowOff>
    </xdr:from>
    <xdr:to>
      <xdr:col>76</xdr:col>
      <xdr:colOff>165100</xdr:colOff>
      <xdr:row>37</xdr:row>
      <xdr:rowOff>70180</xdr:rowOff>
    </xdr:to>
    <xdr:sp macro="" textlink="">
      <xdr:nvSpPr>
        <xdr:cNvPr id="517" name="フローチャート: 判断 516"/>
        <xdr:cNvSpPr/>
      </xdr:nvSpPr>
      <xdr:spPr>
        <a:xfrm>
          <a:off x="14541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61307</xdr:rowOff>
    </xdr:from>
    <xdr:ext cx="534377" cy="259045"/>
    <xdr:sp macro="" textlink="">
      <xdr:nvSpPr>
        <xdr:cNvPr id="518" name="テキスト ボックス 517"/>
        <xdr:cNvSpPr txBox="1"/>
      </xdr:nvSpPr>
      <xdr:spPr>
        <a:xfrm>
          <a:off x="14325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77616</xdr:rowOff>
    </xdr:from>
    <xdr:to>
      <xdr:col>71</xdr:col>
      <xdr:colOff>177800</xdr:colOff>
      <xdr:row>36</xdr:row>
      <xdr:rowOff>79578</xdr:rowOff>
    </xdr:to>
    <xdr:cxnSp macro="">
      <xdr:nvCxnSpPr>
        <xdr:cNvPr id="519" name="直線コネクタ 518"/>
        <xdr:cNvCxnSpPr/>
      </xdr:nvCxnSpPr>
      <xdr:spPr>
        <a:xfrm flipV="1">
          <a:off x="12814300" y="6249816"/>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145821</xdr:rowOff>
    </xdr:from>
    <xdr:to>
      <xdr:col>72</xdr:col>
      <xdr:colOff>38100</xdr:colOff>
      <xdr:row>37</xdr:row>
      <xdr:rowOff>75971</xdr:rowOff>
    </xdr:to>
    <xdr:sp macro="" textlink="">
      <xdr:nvSpPr>
        <xdr:cNvPr id="520" name="フローチャート: 判断 519"/>
        <xdr:cNvSpPr/>
      </xdr:nvSpPr>
      <xdr:spPr>
        <a:xfrm>
          <a:off x="13652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67098</xdr:rowOff>
    </xdr:from>
    <xdr:ext cx="534377" cy="259045"/>
    <xdr:sp macro="" textlink="">
      <xdr:nvSpPr>
        <xdr:cNvPr id="521" name="テキスト ボックス 520"/>
        <xdr:cNvSpPr txBox="1"/>
      </xdr:nvSpPr>
      <xdr:spPr>
        <a:xfrm>
          <a:off x="13436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150679</xdr:rowOff>
    </xdr:from>
    <xdr:to>
      <xdr:col>67</xdr:col>
      <xdr:colOff>101600</xdr:colOff>
      <xdr:row>37</xdr:row>
      <xdr:rowOff>80829</xdr:rowOff>
    </xdr:to>
    <xdr:sp macro="" textlink="">
      <xdr:nvSpPr>
        <xdr:cNvPr id="522" name="フローチャート: 判断 521"/>
        <xdr:cNvSpPr/>
      </xdr:nvSpPr>
      <xdr:spPr>
        <a:xfrm>
          <a:off x="12763500" y="6322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71956</xdr:rowOff>
    </xdr:from>
    <xdr:ext cx="534377" cy="259045"/>
    <xdr:sp macro="" textlink="">
      <xdr:nvSpPr>
        <xdr:cNvPr id="523" name="テキスト ボックス 522"/>
        <xdr:cNvSpPr txBox="1"/>
      </xdr:nvSpPr>
      <xdr:spPr>
        <a:xfrm>
          <a:off x="12547111" y="641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96691</xdr:rowOff>
    </xdr:from>
    <xdr:to>
      <xdr:col>85</xdr:col>
      <xdr:colOff>177800</xdr:colOff>
      <xdr:row>37</xdr:row>
      <xdr:rowOff>26841</xdr:rowOff>
    </xdr:to>
    <xdr:sp macro="" textlink="">
      <xdr:nvSpPr>
        <xdr:cNvPr id="529" name="楕円 528"/>
        <xdr:cNvSpPr/>
      </xdr:nvSpPr>
      <xdr:spPr>
        <a:xfrm>
          <a:off x="16268700" y="62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75118</xdr:rowOff>
    </xdr:from>
    <xdr:ext cx="534377" cy="259045"/>
    <xdr:sp macro="" textlink="">
      <xdr:nvSpPr>
        <xdr:cNvPr id="530" name="消防費該当値テキスト"/>
        <xdr:cNvSpPr txBox="1"/>
      </xdr:nvSpPr>
      <xdr:spPr>
        <a:xfrm>
          <a:off x="16370300" y="624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96996</xdr:rowOff>
    </xdr:from>
    <xdr:to>
      <xdr:col>81</xdr:col>
      <xdr:colOff>101600</xdr:colOff>
      <xdr:row>37</xdr:row>
      <xdr:rowOff>27146</xdr:rowOff>
    </xdr:to>
    <xdr:sp macro="" textlink="">
      <xdr:nvSpPr>
        <xdr:cNvPr id="531" name="楕円 530"/>
        <xdr:cNvSpPr/>
      </xdr:nvSpPr>
      <xdr:spPr>
        <a:xfrm>
          <a:off x="15430500" y="62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18273</xdr:rowOff>
    </xdr:from>
    <xdr:ext cx="534377" cy="259045"/>
    <xdr:sp macro="" textlink="">
      <xdr:nvSpPr>
        <xdr:cNvPr id="532" name="テキスト ボックス 531"/>
        <xdr:cNvSpPr txBox="1"/>
      </xdr:nvSpPr>
      <xdr:spPr>
        <a:xfrm>
          <a:off x="15214111" y="63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37693</xdr:rowOff>
    </xdr:from>
    <xdr:to>
      <xdr:col>76</xdr:col>
      <xdr:colOff>165100</xdr:colOff>
      <xdr:row>36</xdr:row>
      <xdr:rowOff>139293</xdr:rowOff>
    </xdr:to>
    <xdr:sp macro="" textlink="">
      <xdr:nvSpPr>
        <xdr:cNvPr id="533" name="楕円 532"/>
        <xdr:cNvSpPr/>
      </xdr:nvSpPr>
      <xdr:spPr>
        <a:xfrm>
          <a:off x="145415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155820</xdr:rowOff>
    </xdr:from>
    <xdr:ext cx="534377" cy="259045"/>
    <xdr:sp macro="" textlink="">
      <xdr:nvSpPr>
        <xdr:cNvPr id="534" name="テキスト ボックス 533"/>
        <xdr:cNvSpPr txBox="1"/>
      </xdr:nvSpPr>
      <xdr:spPr>
        <a:xfrm>
          <a:off x="14325111" y="59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26816</xdr:rowOff>
    </xdr:from>
    <xdr:to>
      <xdr:col>72</xdr:col>
      <xdr:colOff>38100</xdr:colOff>
      <xdr:row>36</xdr:row>
      <xdr:rowOff>128416</xdr:rowOff>
    </xdr:to>
    <xdr:sp macro="" textlink="">
      <xdr:nvSpPr>
        <xdr:cNvPr id="535" name="楕円 534"/>
        <xdr:cNvSpPr/>
      </xdr:nvSpPr>
      <xdr:spPr>
        <a:xfrm>
          <a:off x="13652500" y="61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144943</xdr:rowOff>
    </xdr:from>
    <xdr:ext cx="534377" cy="259045"/>
    <xdr:sp macro="" textlink="">
      <xdr:nvSpPr>
        <xdr:cNvPr id="536" name="テキスト ボックス 535"/>
        <xdr:cNvSpPr txBox="1"/>
      </xdr:nvSpPr>
      <xdr:spPr>
        <a:xfrm>
          <a:off x="13436111" y="597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28778</xdr:rowOff>
    </xdr:from>
    <xdr:to>
      <xdr:col>67</xdr:col>
      <xdr:colOff>101600</xdr:colOff>
      <xdr:row>36</xdr:row>
      <xdr:rowOff>130378</xdr:rowOff>
    </xdr:to>
    <xdr:sp macro="" textlink="">
      <xdr:nvSpPr>
        <xdr:cNvPr id="537" name="楕円 536"/>
        <xdr:cNvSpPr/>
      </xdr:nvSpPr>
      <xdr:spPr>
        <a:xfrm>
          <a:off x="12763500" y="62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146905</xdr:rowOff>
    </xdr:from>
    <xdr:ext cx="534377" cy="259045"/>
    <xdr:sp macro="" textlink="">
      <xdr:nvSpPr>
        <xdr:cNvPr id="538" name="テキスト ボックス 537"/>
        <xdr:cNvSpPr txBox="1"/>
      </xdr:nvSpPr>
      <xdr:spPr>
        <a:xfrm>
          <a:off x="12547111" y="59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9" name="テキスト ボックス 54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0" name="直線コネクタ 549"/>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1" name="テキスト ボックス 550"/>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3" name="テキスト ボックス 552"/>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4" name="直線コネクタ 553"/>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5" name="テキスト ボックス 554"/>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58" name="直線コネクタ 557"/>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59" name="テキスト ボックス 558"/>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1" name="テキスト ボックス 560"/>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2" name="直線コネクタ 561"/>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63" name="テキスト ボックス 562"/>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145244</xdr:rowOff>
    </xdr:from>
    <xdr:to>
      <xdr:col>85</xdr:col>
      <xdr:colOff>126364</xdr:colOff>
      <xdr:row>59</xdr:row>
      <xdr:rowOff>22128</xdr:rowOff>
    </xdr:to>
    <xdr:cxnSp macro="">
      <xdr:nvCxnSpPr>
        <xdr:cNvPr id="567" name="直線コネクタ 566"/>
        <xdr:cNvCxnSpPr/>
      </xdr:nvCxnSpPr>
      <xdr:spPr>
        <a:xfrm flipV="1">
          <a:off x="16317595" y="8717744"/>
          <a:ext cx="1269" cy="141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25955</xdr:rowOff>
    </xdr:from>
    <xdr:ext cx="534377" cy="259045"/>
    <xdr:sp macro="" textlink="">
      <xdr:nvSpPr>
        <xdr:cNvPr id="568" name="教育費最小値テキスト"/>
        <xdr:cNvSpPr txBox="1"/>
      </xdr:nvSpPr>
      <xdr:spPr>
        <a:xfrm>
          <a:off x="16370300" y="1014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22128</xdr:rowOff>
    </xdr:from>
    <xdr:to>
      <xdr:col>86</xdr:col>
      <xdr:colOff>25400</xdr:colOff>
      <xdr:row>59</xdr:row>
      <xdr:rowOff>22128</xdr:rowOff>
    </xdr:to>
    <xdr:cxnSp macro="">
      <xdr:nvCxnSpPr>
        <xdr:cNvPr id="569" name="直線コネクタ 568"/>
        <xdr:cNvCxnSpPr/>
      </xdr:nvCxnSpPr>
      <xdr:spPr>
        <a:xfrm>
          <a:off x="16230600" y="1013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91921</xdr:rowOff>
    </xdr:from>
    <xdr:ext cx="599010" cy="259045"/>
    <xdr:sp macro="" textlink="">
      <xdr:nvSpPr>
        <xdr:cNvPr id="570" name="教育費最大値テキスト"/>
        <xdr:cNvSpPr txBox="1"/>
      </xdr:nvSpPr>
      <xdr:spPr>
        <a:xfrm>
          <a:off x="16370300" y="84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145244</xdr:rowOff>
    </xdr:from>
    <xdr:to>
      <xdr:col>86</xdr:col>
      <xdr:colOff>25400</xdr:colOff>
      <xdr:row>50</xdr:row>
      <xdr:rowOff>145244</xdr:rowOff>
    </xdr:to>
    <xdr:cxnSp macro="">
      <xdr:nvCxnSpPr>
        <xdr:cNvPr id="571" name="直線コネクタ 570"/>
        <xdr:cNvCxnSpPr/>
      </xdr:nvCxnSpPr>
      <xdr:spPr>
        <a:xfrm>
          <a:off x="16230600" y="871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13498</xdr:rowOff>
    </xdr:from>
    <xdr:to>
      <xdr:col>85</xdr:col>
      <xdr:colOff>127000</xdr:colOff>
      <xdr:row>53</xdr:row>
      <xdr:rowOff>83450</xdr:rowOff>
    </xdr:to>
    <xdr:cxnSp macro="">
      <xdr:nvCxnSpPr>
        <xdr:cNvPr id="572" name="直線コネクタ 571"/>
        <xdr:cNvCxnSpPr/>
      </xdr:nvCxnSpPr>
      <xdr:spPr>
        <a:xfrm>
          <a:off x="15481300" y="9100348"/>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99174</xdr:rowOff>
    </xdr:from>
    <xdr:ext cx="534377" cy="259045"/>
    <xdr:sp macro="" textlink="">
      <xdr:nvSpPr>
        <xdr:cNvPr id="573" name="教育費平均値テキスト"/>
        <xdr:cNvSpPr txBox="1"/>
      </xdr:nvSpPr>
      <xdr:spPr>
        <a:xfrm>
          <a:off x="16370300" y="9528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120747</xdr:rowOff>
    </xdr:from>
    <xdr:to>
      <xdr:col>85</xdr:col>
      <xdr:colOff>177800</xdr:colOff>
      <xdr:row>56</xdr:row>
      <xdr:rowOff>50897</xdr:rowOff>
    </xdr:to>
    <xdr:sp macro="" textlink="">
      <xdr:nvSpPr>
        <xdr:cNvPr id="574" name="フローチャート: 判断 573"/>
        <xdr:cNvSpPr/>
      </xdr:nvSpPr>
      <xdr:spPr>
        <a:xfrm>
          <a:off x="16268700" y="955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13498</xdr:rowOff>
    </xdr:from>
    <xdr:to>
      <xdr:col>81</xdr:col>
      <xdr:colOff>50800</xdr:colOff>
      <xdr:row>56</xdr:row>
      <xdr:rowOff>135113</xdr:rowOff>
    </xdr:to>
    <xdr:cxnSp macro="">
      <xdr:nvCxnSpPr>
        <xdr:cNvPr id="575" name="直線コネクタ 574"/>
        <xdr:cNvCxnSpPr/>
      </xdr:nvCxnSpPr>
      <xdr:spPr>
        <a:xfrm flipV="1">
          <a:off x="14592300" y="9100348"/>
          <a:ext cx="889000" cy="6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48652</xdr:rowOff>
    </xdr:from>
    <xdr:to>
      <xdr:col>81</xdr:col>
      <xdr:colOff>101600</xdr:colOff>
      <xdr:row>55</xdr:row>
      <xdr:rowOff>150252</xdr:rowOff>
    </xdr:to>
    <xdr:sp macro="" textlink="">
      <xdr:nvSpPr>
        <xdr:cNvPr id="576" name="フローチャート: 判断 575"/>
        <xdr:cNvSpPr/>
      </xdr:nvSpPr>
      <xdr:spPr>
        <a:xfrm>
          <a:off x="15430500" y="947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141379</xdr:rowOff>
    </xdr:from>
    <xdr:ext cx="534377" cy="259045"/>
    <xdr:sp macro="" textlink="">
      <xdr:nvSpPr>
        <xdr:cNvPr id="577" name="テキスト ボックス 576"/>
        <xdr:cNvSpPr txBox="1"/>
      </xdr:nvSpPr>
      <xdr:spPr>
        <a:xfrm>
          <a:off x="15214111" y="95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64076</xdr:rowOff>
    </xdr:from>
    <xdr:to>
      <xdr:col>76</xdr:col>
      <xdr:colOff>114300</xdr:colOff>
      <xdr:row>56</xdr:row>
      <xdr:rowOff>135113</xdr:rowOff>
    </xdr:to>
    <xdr:cxnSp macro="">
      <xdr:nvCxnSpPr>
        <xdr:cNvPr id="578" name="直線コネクタ 577"/>
        <xdr:cNvCxnSpPr/>
      </xdr:nvCxnSpPr>
      <xdr:spPr>
        <a:xfrm>
          <a:off x="13703300" y="9493826"/>
          <a:ext cx="889000" cy="2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124876</xdr:rowOff>
    </xdr:from>
    <xdr:to>
      <xdr:col>76</xdr:col>
      <xdr:colOff>165100</xdr:colOff>
      <xdr:row>57</xdr:row>
      <xdr:rowOff>55026</xdr:rowOff>
    </xdr:to>
    <xdr:sp macro="" textlink="">
      <xdr:nvSpPr>
        <xdr:cNvPr id="579" name="フローチャート: 判断 578"/>
        <xdr:cNvSpPr/>
      </xdr:nvSpPr>
      <xdr:spPr>
        <a:xfrm>
          <a:off x="14541500" y="972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46153</xdr:rowOff>
    </xdr:from>
    <xdr:ext cx="534377" cy="259045"/>
    <xdr:sp macro="" textlink="">
      <xdr:nvSpPr>
        <xdr:cNvPr id="580" name="テキスト ボックス 579"/>
        <xdr:cNvSpPr txBox="1"/>
      </xdr:nvSpPr>
      <xdr:spPr>
        <a:xfrm>
          <a:off x="14325111" y="981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64076</xdr:rowOff>
    </xdr:from>
    <xdr:to>
      <xdr:col>71</xdr:col>
      <xdr:colOff>177800</xdr:colOff>
      <xdr:row>57</xdr:row>
      <xdr:rowOff>61033</xdr:rowOff>
    </xdr:to>
    <xdr:cxnSp macro="">
      <xdr:nvCxnSpPr>
        <xdr:cNvPr id="581" name="直線コネクタ 580"/>
        <xdr:cNvCxnSpPr/>
      </xdr:nvCxnSpPr>
      <xdr:spPr>
        <a:xfrm flipV="1">
          <a:off x="12814300" y="9493826"/>
          <a:ext cx="889000" cy="33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152165</xdr:rowOff>
    </xdr:from>
    <xdr:to>
      <xdr:col>72</xdr:col>
      <xdr:colOff>38100</xdr:colOff>
      <xdr:row>57</xdr:row>
      <xdr:rowOff>82315</xdr:rowOff>
    </xdr:to>
    <xdr:sp macro="" textlink="">
      <xdr:nvSpPr>
        <xdr:cNvPr id="582" name="フローチャート: 判断 581"/>
        <xdr:cNvSpPr/>
      </xdr:nvSpPr>
      <xdr:spPr>
        <a:xfrm>
          <a:off x="13652500" y="97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73442</xdr:rowOff>
    </xdr:from>
    <xdr:ext cx="534377" cy="259045"/>
    <xdr:sp macro="" textlink="">
      <xdr:nvSpPr>
        <xdr:cNvPr id="583" name="テキスト ボックス 582"/>
        <xdr:cNvSpPr txBox="1"/>
      </xdr:nvSpPr>
      <xdr:spPr>
        <a:xfrm>
          <a:off x="13436111" y="98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132591</xdr:rowOff>
    </xdr:from>
    <xdr:to>
      <xdr:col>67</xdr:col>
      <xdr:colOff>101600</xdr:colOff>
      <xdr:row>57</xdr:row>
      <xdr:rowOff>62741</xdr:rowOff>
    </xdr:to>
    <xdr:sp macro="" textlink="">
      <xdr:nvSpPr>
        <xdr:cNvPr id="584" name="フローチャート: 判断 583"/>
        <xdr:cNvSpPr/>
      </xdr:nvSpPr>
      <xdr:spPr>
        <a:xfrm>
          <a:off x="12763500" y="973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79268</xdr:rowOff>
    </xdr:from>
    <xdr:ext cx="534377" cy="259045"/>
    <xdr:sp macro="" textlink="">
      <xdr:nvSpPr>
        <xdr:cNvPr id="585" name="テキスト ボックス 584"/>
        <xdr:cNvSpPr txBox="1"/>
      </xdr:nvSpPr>
      <xdr:spPr>
        <a:xfrm>
          <a:off x="12547111" y="950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32650</xdr:rowOff>
    </xdr:from>
    <xdr:to>
      <xdr:col>85</xdr:col>
      <xdr:colOff>177800</xdr:colOff>
      <xdr:row>53</xdr:row>
      <xdr:rowOff>134250</xdr:rowOff>
    </xdr:to>
    <xdr:sp macro="" textlink="">
      <xdr:nvSpPr>
        <xdr:cNvPr id="591" name="楕円 590"/>
        <xdr:cNvSpPr/>
      </xdr:nvSpPr>
      <xdr:spPr>
        <a:xfrm>
          <a:off x="16268700" y="91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55527</xdr:rowOff>
    </xdr:from>
    <xdr:ext cx="534377" cy="259045"/>
    <xdr:sp macro="" textlink="">
      <xdr:nvSpPr>
        <xdr:cNvPr id="592" name="教育費該当値テキスト"/>
        <xdr:cNvSpPr txBox="1"/>
      </xdr:nvSpPr>
      <xdr:spPr>
        <a:xfrm>
          <a:off x="16370300" y="897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134148</xdr:rowOff>
    </xdr:from>
    <xdr:to>
      <xdr:col>81</xdr:col>
      <xdr:colOff>101600</xdr:colOff>
      <xdr:row>53</xdr:row>
      <xdr:rowOff>64298</xdr:rowOff>
    </xdr:to>
    <xdr:sp macro="" textlink="">
      <xdr:nvSpPr>
        <xdr:cNvPr id="593" name="楕円 592"/>
        <xdr:cNvSpPr/>
      </xdr:nvSpPr>
      <xdr:spPr>
        <a:xfrm>
          <a:off x="15430500" y="90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80825</xdr:rowOff>
    </xdr:from>
    <xdr:ext cx="599010" cy="259045"/>
    <xdr:sp macro="" textlink="">
      <xdr:nvSpPr>
        <xdr:cNvPr id="594" name="テキスト ボックス 593"/>
        <xdr:cNvSpPr txBox="1"/>
      </xdr:nvSpPr>
      <xdr:spPr>
        <a:xfrm>
          <a:off x="15181795" y="882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84313</xdr:rowOff>
    </xdr:from>
    <xdr:to>
      <xdr:col>76</xdr:col>
      <xdr:colOff>165100</xdr:colOff>
      <xdr:row>57</xdr:row>
      <xdr:rowOff>14463</xdr:rowOff>
    </xdr:to>
    <xdr:sp macro="" textlink="">
      <xdr:nvSpPr>
        <xdr:cNvPr id="595" name="楕円 594"/>
        <xdr:cNvSpPr/>
      </xdr:nvSpPr>
      <xdr:spPr>
        <a:xfrm>
          <a:off x="14541500" y="968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30990</xdr:rowOff>
    </xdr:from>
    <xdr:ext cx="534377" cy="259045"/>
    <xdr:sp macro="" textlink="">
      <xdr:nvSpPr>
        <xdr:cNvPr id="596" name="テキスト ボックス 595"/>
        <xdr:cNvSpPr txBox="1"/>
      </xdr:nvSpPr>
      <xdr:spPr>
        <a:xfrm>
          <a:off x="14325111" y="946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13276</xdr:rowOff>
    </xdr:from>
    <xdr:to>
      <xdr:col>72</xdr:col>
      <xdr:colOff>38100</xdr:colOff>
      <xdr:row>55</xdr:row>
      <xdr:rowOff>114876</xdr:rowOff>
    </xdr:to>
    <xdr:sp macro="" textlink="">
      <xdr:nvSpPr>
        <xdr:cNvPr id="597" name="楕円 596"/>
        <xdr:cNvSpPr/>
      </xdr:nvSpPr>
      <xdr:spPr>
        <a:xfrm>
          <a:off x="13652500" y="9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131403</xdr:rowOff>
    </xdr:from>
    <xdr:ext cx="534377" cy="259045"/>
    <xdr:sp macro="" textlink="">
      <xdr:nvSpPr>
        <xdr:cNvPr id="598" name="テキスト ボックス 597"/>
        <xdr:cNvSpPr txBox="1"/>
      </xdr:nvSpPr>
      <xdr:spPr>
        <a:xfrm>
          <a:off x="13436111" y="921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10233</xdr:rowOff>
    </xdr:from>
    <xdr:to>
      <xdr:col>67</xdr:col>
      <xdr:colOff>101600</xdr:colOff>
      <xdr:row>57</xdr:row>
      <xdr:rowOff>111833</xdr:rowOff>
    </xdr:to>
    <xdr:sp macro="" textlink="">
      <xdr:nvSpPr>
        <xdr:cNvPr id="599" name="楕円 598"/>
        <xdr:cNvSpPr/>
      </xdr:nvSpPr>
      <xdr:spPr>
        <a:xfrm>
          <a:off x="12763500" y="97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102960</xdr:rowOff>
    </xdr:from>
    <xdr:ext cx="534377" cy="259045"/>
    <xdr:sp macro="" textlink="">
      <xdr:nvSpPr>
        <xdr:cNvPr id="600" name="テキスト ボックス 599"/>
        <xdr:cNvSpPr txBox="1"/>
      </xdr:nvSpPr>
      <xdr:spPr>
        <a:xfrm>
          <a:off x="12547111" y="98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62554</xdr:rowOff>
    </xdr:from>
    <xdr:to>
      <xdr:col>85</xdr:col>
      <xdr:colOff>126364</xdr:colOff>
      <xdr:row>78</xdr:row>
      <xdr:rowOff>25400</xdr:rowOff>
    </xdr:to>
    <xdr:cxnSp macro="">
      <xdr:nvCxnSpPr>
        <xdr:cNvPr id="620" name="直線コネクタ 619"/>
        <xdr:cNvCxnSpPr/>
      </xdr:nvCxnSpPr>
      <xdr:spPr>
        <a:xfrm flipV="1">
          <a:off x="16317595" y="12235504"/>
          <a:ext cx="1269" cy="1162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1"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9231</xdr:rowOff>
    </xdr:from>
    <xdr:ext cx="599010" cy="259045"/>
    <xdr:sp macro="" textlink="">
      <xdr:nvSpPr>
        <xdr:cNvPr id="623" name="災害復旧費最大値テキスト"/>
        <xdr:cNvSpPr txBox="1"/>
      </xdr:nvSpPr>
      <xdr:spPr>
        <a:xfrm>
          <a:off x="16370300" y="120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62554</xdr:rowOff>
    </xdr:from>
    <xdr:to>
      <xdr:col>86</xdr:col>
      <xdr:colOff>25400</xdr:colOff>
      <xdr:row>71</xdr:row>
      <xdr:rowOff>62554</xdr:rowOff>
    </xdr:to>
    <xdr:cxnSp macro="">
      <xdr:nvCxnSpPr>
        <xdr:cNvPr id="624" name="直線コネクタ 623"/>
        <xdr:cNvCxnSpPr/>
      </xdr:nvCxnSpPr>
      <xdr:spPr>
        <a:xfrm>
          <a:off x="16230600" y="122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22405</xdr:rowOff>
    </xdr:from>
    <xdr:to>
      <xdr:col>85</xdr:col>
      <xdr:colOff>127000</xdr:colOff>
      <xdr:row>78</xdr:row>
      <xdr:rowOff>25400</xdr:rowOff>
    </xdr:to>
    <xdr:cxnSp macro="">
      <xdr:nvCxnSpPr>
        <xdr:cNvPr id="625" name="直線コネクタ 624"/>
        <xdr:cNvCxnSpPr/>
      </xdr:nvCxnSpPr>
      <xdr:spPr>
        <a:xfrm>
          <a:off x="15481300" y="13395505"/>
          <a:ext cx="8382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111411</xdr:rowOff>
    </xdr:from>
    <xdr:ext cx="534377" cy="259045"/>
    <xdr:sp macro="" textlink="">
      <xdr:nvSpPr>
        <xdr:cNvPr id="626" name="災害復旧費平均値テキスト"/>
        <xdr:cNvSpPr txBox="1"/>
      </xdr:nvSpPr>
      <xdr:spPr>
        <a:xfrm>
          <a:off x="16370300" y="13141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88534</xdr:rowOff>
    </xdr:from>
    <xdr:to>
      <xdr:col>85</xdr:col>
      <xdr:colOff>177800</xdr:colOff>
      <xdr:row>78</xdr:row>
      <xdr:rowOff>18684</xdr:rowOff>
    </xdr:to>
    <xdr:sp macro="" textlink="">
      <xdr:nvSpPr>
        <xdr:cNvPr id="627" name="フローチャート: 判断 626"/>
        <xdr:cNvSpPr/>
      </xdr:nvSpPr>
      <xdr:spPr>
        <a:xfrm>
          <a:off x="16268700" y="132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22405</xdr:rowOff>
    </xdr:from>
    <xdr:to>
      <xdr:col>81</xdr:col>
      <xdr:colOff>50800</xdr:colOff>
      <xdr:row>78</xdr:row>
      <xdr:rowOff>23479</xdr:rowOff>
    </xdr:to>
    <xdr:cxnSp macro="">
      <xdr:nvCxnSpPr>
        <xdr:cNvPr id="628" name="直線コネクタ 627"/>
        <xdr:cNvCxnSpPr/>
      </xdr:nvCxnSpPr>
      <xdr:spPr>
        <a:xfrm flipV="1">
          <a:off x="14592300" y="13395505"/>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93414</xdr:rowOff>
    </xdr:from>
    <xdr:to>
      <xdr:col>81</xdr:col>
      <xdr:colOff>101600</xdr:colOff>
      <xdr:row>78</xdr:row>
      <xdr:rowOff>23564</xdr:rowOff>
    </xdr:to>
    <xdr:sp macro="" textlink="">
      <xdr:nvSpPr>
        <xdr:cNvPr id="629" name="フローチャート: 判断 628"/>
        <xdr:cNvSpPr/>
      </xdr:nvSpPr>
      <xdr:spPr>
        <a:xfrm>
          <a:off x="15430500" y="1329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40091</xdr:rowOff>
    </xdr:from>
    <xdr:ext cx="469744" cy="259045"/>
    <xdr:sp macro="" textlink="">
      <xdr:nvSpPr>
        <xdr:cNvPr id="630" name="テキスト ボックス 629"/>
        <xdr:cNvSpPr txBox="1"/>
      </xdr:nvSpPr>
      <xdr:spPr>
        <a:xfrm>
          <a:off x="15246428" y="1307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23479</xdr:rowOff>
    </xdr:from>
    <xdr:to>
      <xdr:col>76</xdr:col>
      <xdr:colOff>114300</xdr:colOff>
      <xdr:row>78</xdr:row>
      <xdr:rowOff>25400</xdr:rowOff>
    </xdr:to>
    <xdr:cxnSp macro="">
      <xdr:nvCxnSpPr>
        <xdr:cNvPr id="631" name="直線コネクタ 630"/>
        <xdr:cNvCxnSpPr/>
      </xdr:nvCxnSpPr>
      <xdr:spPr>
        <a:xfrm flipV="1">
          <a:off x="13703300" y="13396579"/>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101707</xdr:rowOff>
    </xdr:from>
    <xdr:to>
      <xdr:col>76</xdr:col>
      <xdr:colOff>165100</xdr:colOff>
      <xdr:row>78</xdr:row>
      <xdr:rowOff>31857</xdr:rowOff>
    </xdr:to>
    <xdr:sp macro="" textlink="">
      <xdr:nvSpPr>
        <xdr:cNvPr id="632" name="フローチャート: 判断 631"/>
        <xdr:cNvSpPr/>
      </xdr:nvSpPr>
      <xdr:spPr>
        <a:xfrm>
          <a:off x="14541500" y="1330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48384</xdr:rowOff>
    </xdr:from>
    <xdr:ext cx="469744" cy="259045"/>
    <xdr:sp macro="" textlink="">
      <xdr:nvSpPr>
        <xdr:cNvPr id="633" name="テキスト ボックス 632"/>
        <xdr:cNvSpPr txBox="1"/>
      </xdr:nvSpPr>
      <xdr:spPr>
        <a:xfrm>
          <a:off x="14357428" y="1307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4" name="直線コネクタ 63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112399</xdr:rowOff>
    </xdr:from>
    <xdr:to>
      <xdr:col>72</xdr:col>
      <xdr:colOff>38100</xdr:colOff>
      <xdr:row>78</xdr:row>
      <xdr:rowOff>42549</xdr:rowOff>
    </xdr:to>
    <xdr:sp macro="" textlink="">
      <xdr:nvSpPr>
        <xdr:cNvPr id="635" name="フローチャート: 判断 634"/>
        <xdr:cNvSpPr/>
      </xdr:nvSpPr>
      <xdr:spPr>
        <a:xfrm>
          <a:off x="13652500" y="133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59076</xdr:rowOff>
    </xdr:from>
    <xdr:ext cx="469744" cy="259045"/>
    <xdr:sp macro="" textlink="">
      <xdr:nvSpPr>
        <xdr:cNvPr id="636" name="テキスト ボックス 635"/>
        <xdr:cNvSpPr txBox="1"/>
      </xdr:nvSpPr>
      <xdr:spPr>
        <a:xfrm>
          <a:off x="13468428" y="1308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124968</xdr:rowOff>
    </xdr:from>
    <xdr:to>
      <xdr:col>67</xdr:col>
      <xdr:colOff>101600</xdr:colOff>
      <xdr:row>78</xdr:row>
      <xdr:rowOff>55118</xdr:rowOff>
    </xdr:to>
    <xdr:sp macro="" textlink="">
      <xdr:nvSpPr>
        <xdr:cNvPr id="637" name="フローチャート: 判断 636"/>
        <xdr:cNvSpPr/>
      </xdr:nvSpPr>
      <xdr:spPr>
        <a:xfrm>
          <a:off x="12763500" y="133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71645</xdr:rowOff>
    </xdr:from>
    <xdr:ext cx="469744" cy="259045"/>
    <xdr:sp macro="" textlink="">
      <xdr:nvSpPr>
        <xdr:cNvPr id="638" name="テキスト ボックス 637"/>
        <xdr:cNvSpPr txBox="1"/>
      </xdr:nvSpPr>
      <xdr:spPr>
        <a:xfrm>
          <a:off x="12579428" y="1310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4" name="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66961</xdr:rowOff>
    </xdr:from>
    <xdr:ext cx="249299" cy="259045"/>
    <xdr:sp macro="" textlink="">
      <xdr:nvSpPr>
        <xdr:cNvPr id="645" name="災害復旧費該当値テキスト"/>
        <xdr:cNvSpPr txBox="1"/>
      </xdr:nvSpPr>
      <xdr:spPr>
        <a:xfrm>
          <a:off x="16370300" y="132686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143055</xdr:rowOff>
    </xdr:from>
    <xdr:to>
      <xdr:col>81</xdr:col>
      <xdr:colOff>101600</xdr:colOff>
      <xdr:row>78</xdr:row>
      <xdr:rowOff>73205</xdr:rowOff>
    </xdr:to>
    <xdr:sp macro="" textlink="">
      <xdr:nvSpPr>
        <xdr:cNvPr id="646" name="楕円 645"/>
        <xdr:cNvSpPr/>
      </xdr:nvSpPr>
      <xdr:spPr>
        <a:xfrm>
          <a:off x="15430500" y="133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64332</xdr:rowOff>
    </xdr:from>
    <xdr:ext cx="378565" cy="259045"/>
    <xdr:sp macro="" textlink="">
      <xdr:nvSpPr>
        <xdr:cNvPr id="647" name="テキスト ボックス 646"/>
        <xdr:cNvSpPr txBox="1"/>
      </xdr:nvSpPr>
      <xdr:spPr>
        <a:xfrm>
          <a:off x="15292017" y="1343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144129</xdr:rowOff>
    </xdr:from>
    <xdr:to>
      <xdr:col>76</xdr:col>
      <xdr:colOff>165100</xdr:colOff>
      <xdr:row>78</xdr:row>
      <xdr:rowOff>74279</xdr:rowOff>
    </xdr:to>
    <xdr:sp macro="" textlink="">
      <xdr:nvSpPr>
        <xdr:cNvPr id="648" name="楕円 647"/>
        <xdr:cNvSpPr/>
      </xdr:nvSpPr>
      <xdr:spPr>
        <a:xfrm>
          <a:off x="14541500" y="1334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65406</xdr:rowOff>
    </xdr:from>
    <xdr:ext cx="378565" cy="259045"/>
    <xdr:sp macro="" textlink="">
      <xdr:nvSpPr>
        <xdr:cNvPr id="649" name="テキスト ボックス 648"/>
        <xdr:cNvSpPr txBox="1"/>
      </xdr:nvSpPr>
      <xdr:spPr>
        <a:xfrm>
          <a:off x="14403017" y="13438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0" name="楕円 64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1" name="テキスト ボックス 65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2" name="楕円 65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3" name="テキスト ボックス 65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7" name="テキスト ボックス 666"/>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9" name="テキスト ボックス 668"/>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1" name="テキスト ボックス 670"/>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23915</xdr:rowOff>
    </xdr:from>
    <xdr:to>
      <xdr:col>85</xdr:col>
      <xdr:colOff>126364</xdr:colOff>
      <xdr:row>99</xdr:row>
      <xdr:rowOff>2367</xdr:rowOff>
    </xdr:to>
    <xdr:cxnSp macro="">
      <xdr:nvCxnSpPr>
        <xdr:cNvPr id="679" name="直線コネクタ 678"/>
        <xdr:cNvCxnSpPr/>
      </xdr:nvCxnSpPr>
      <xdr:spPr>
        <a:xfrm flipV="1">
          <a:off x="16317595" y="15454415"/>
          <a:ext cx="1269" cy="152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6194</xdr:rowOff>
    </xdr:from>
    <xdr:ext cx="534377" cy="259045"/>
    <xdr:sp macro="" textlink="">
      <xdr:nvSpPr>
        <xdr:cNvPr id="680" name="公債費最小値テキスト"/>
        <xdr:cNvSpPr txBox="1"/>
      </xdr:nvSpPr>
      <xdr:spPr>
        <a:xfrm>
          <a:off x="16370300" y="169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2367</xdr:rowOff>
    </xdr:from>
    <xdr:to>
      <xdr:col>86</xdr:col>
      <xdr:colOff>25400</xdr:colOff>
      <xdr:row>99</xdr:row>
      <xdr:rowOff>2367</xdr:rowOff>
    </xdr:to>
    <xdr:cxnSp macro="">
      <xdr:nvCxnSpPr>
        <xdr:cNvPr id="681" name="直線コネクタ 680"/>
        <xdr:cNvCxnSpPr/>
      </xdr:nvCxnSpPr>
      <xdr:spPr>
        <a:xfrm>
          <a:off x="16230600" y="1697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142042</xdr:rowOff>
    </xdr:from>
    <xdr:ext cx="599010" cy="259045"/>
    <xdr:sp macro="" textlink="">
      <xdr:nvSpPr>
        <xdr:cNvPr id="682" name="公債費最大値テキスト"/>
        <xdr:cNvSpPr txBox="1"/>
      </xdr:nvSpPr>
      <xdr:spPr>
        <a:xfrm>
          <a:off x="16370300" y="152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495,455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23915</xdr:rowOff>
    </xdr:from>
    <xdr:to>
      <xdr:col>86</xdr:col>
      <xdr:colOff>25400</xdr:colOff>
      <xdr:row>90</xdr:row>
      <xdr:rowOff>23915</xdr:rowOff>
    </xdr:to>
    <xdr:cxnSp macro="">
      <xdr:nvCxnSpPr>
        <xdr:cNvPr id="683" name="直線コネクタ 682"/>
        <xdr:cNvCxnSpPr/>
      </xdr:nvCxnSpPr>
      <xdr:spPr>
        <a:xfrm>
          <a:off x="16230600" y="154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108643</xdr:rowOff>
    </xdr:from>
    <xdr:to>
      <xdr:col>85</xdr:col>
      <xdr:colOff>127000</xdr:colOff>
      <xdr:row>98</xdr:row>
      <xdr:rowOff>109156</xdr:rowOff>
    </xdr:to>
    <xdr:cxnSp macro="">
      <xdr:nvCxnSpPr>
        <xdr:cNvPr id="684" name="直線コネクタ 683"/>
        <xdr:cNvCxnSpPr/>
      </xdr:nvCxnSpPr>
      <xdr:spPr>
        <a:xfrm>
          <a:off x="15481300" y="16910743"/>
          <a:ext cx="8382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168818</xdr:rowOff>
    </xdr:from>
    <xdr:ext cx="534377" cy="259045"/>
    <xdr:sp macro="" textlink="">
      <xdr:nvSpPr>
        <xdr:cNvPr id="685" name="公債費平均値テキスト"/>
        <xdr:cNvSpPr txBox="1"/>
      </xdr:nvSpPr>
      <xdr:spPr>
        <a:xfrm>
          <a:off x="16370300" y="16628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145941</xdr:rowOff>
    </xdr:from>
    <xdr:to>
      <xdr:col>85</xdr:col>
      <xdr:colOff>177800</xdr:colOff>
      <xdr:row>98</xdr:row>
      <xdr:rowOff>76091</xdr:rowOff>
    </xdr:to>
    <xdr:sp macro="" textlink="">
      <xdr:nvSpPr>
        <xdr:cNvPr id="686" name="フローチャート: 判断 685"/>
        <xdr:cNvSpPr/>
      </xdr:nvSpPr>
      <xdr:spPr>
        <a:xfrm>
          <a:off x="162687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108643</xdr:rowOff>
    </xdr:from>
    <xdr:to>
      <xdr:col>81</xdr:col>
      <xdr:colOff>50800</xdr:colOff>
      <xdr:row>98</xdr:row>
      <xdr:rowOff>117918</xdr:rowOff>
    </xdr:to>
    <xdr:cxnSp macro="">
      <xdr:nvCxnSpPr>
        <xdr:cNvPr id="687" name="直線コネクタ 686"/>
        <xdr:cNvCxnSpPr/>
      </xdr:nvCxnSpPr>
      <xdr:spPr>
        <a:xfrm flipV="1">
          <a:off x="14592300" y="16910743"/>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160686</xdr:rowOff>
    </xdr:from>
    <xdr:to>
      <xdr:col>81</xdr:col>
      <xdr:colOff>101600</xdr:colOff>
      <xdr:row>98</xdr:row>
      <xdr:rowOff>90836</xdr:rowOff>
    </xdr:to>
    <xdr:sp macro="" textlink="">
      <xdr:nvSpPr>
        <xdr:cNvPr id="688" name="フローチャート: 判断 687"/>
        <xdr:cNvSpPr/>
      </xdr:nvSpPr>
      <xdr:spPr>
        <a:xfrm>
          <a:off x="15430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107363</xdr:rowOff>
    </xdr:from>
    <xdr:ext cx="534377" cy="259045"/>
    <xdr:sp macro="" textlink="">
      <xdr:nvSpPr>
        <xdr:cNvPr id="689" name="テキスト ボックス 688"/>
        <xdr:cNvSpPr txBox="1"/>
      </xdr:nvSpPr>
      <xdr:spPr>
        <a:xfrm>
          <a:off x="15214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117918</xdr:rowOff>
    </xdr:from>
    <xdr:to>
      <xdr:col>76</xdr:col>
      <xdr:colOff>114300</xdr:colOff>
      <xdr:row>98</xdr:row>
      <xdr:rowOff>127290</xdr:rowOff>
    </xdr:to>
    <xdr:cxnSp macro="">
      <xdr:nvCxnSpPr>
        <xdr:cNvPr id="690" name="直線コネクタ 689"/>
        <xdr:cNvCxnSpPr/>
      </xdr:nvCxnSpPr>
      <xdr:spPr>
        <a:xfrm flipV="1">
          <a:off x="13703300" y="16920018"/>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41360</xdr:rowOff>
    </xdr:from>
    <xdr:to>
      <xdr:col>76</xdr:col>
      <xdr:colOff>165100</xdr:colOff>
      <xdr:row>98</xdr:row>
      <xdr:rowOff>142960</xdr:rowOff>
    </xdr:to>
    <xdr:sp macro="" textlink="">
      <xdr:nvSpPr>
        <xdr:cNvPr id="691" name="フローチャート: 判断 690"/>
        <xdr:cNvSpPr/>
      </xdr:nvSpPr>
      <xdr:spPr>
        <a:xfrm>
          <a:off x="14541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159487</xdr:rowOff>
    </xdr:from>
    <xdr:ext cx="534377" cy="259045"/>
    <xdr:sp macro="" textlink="">
      <xdr:nvSpPr>
        <xdr:cNvPr id="692" name="テキスト ボックス 691"/>
        <xdr:cNvSpPr txBox="1"/>
      </xdr:nvSpPr>
      <xdr:spPr>
        <a:xfrm>
          <a:off x="14325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127290</xdr:rowOff>
    </xdr:from>
    <xdr:to>
      <xdr:col>71</xdr:col>
      <xdr:colOff>177800</xdr:colOff>
      <xdr:row>98</xdr:row>
      <xdr:rowOff>136463</xdr:rowOff>
    </xdr:to>
    <xdr:cxnSp macro="">
      <xdr:nvCxnSpPr>
        <xdr:cNvPr id="693" name="直線コネクタ 692"/>
        <xdr:cNvCxnSpPr/>
      </xdr:nvCxnSpPr>
      <xdr:spPr>
        <a:xfrm flipV="1">
          <a:off x="12814300" y="16929390"/>
          <a:ext cx="889000" cy="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42455</xdr:rowOff>
    </xdr:from>
    <xdr:to>
      <xdr:col>72</xdr:col>
      <xdr:colOff>38100</xdr:colOff>
      <xdr:row>98</xdr:row>
      <xdr:rowOff>144055</xdr:rowOff>
    </xdr:to>
    <xdr:sp macro="" textlink="">
      <xdr:nvSpPr>
        <xdr:cNvPr id="694" name="フローチャート: 判断 693"/>
        <xdr:cNvSpPr/>
      </xdr:nvSpPr>
      <xdr:spPr>
        <a:xfrm>
          <a:off x="13652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160582</xdr:rowOff>
    </xdr:from>
    <xdr:ext cx="534377" cy="259045"/>
    <xdr:sp macro="" textlink="">
      <xdr:nvSpPr>
        <xdr:cNvPr id="695" name="テキスト ボックス 694"/>
        <xdr:cNvSpPr txBox="1"/>
      </xdr:nvSpPr>
      <xdr:spPr>
        <a:xfrm>
          <a:off x="13436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39241</xdr:rowOff>
    </xdr:from>
    <xdr:to>
      <xdr:col>67</xdr:col>
      <xdr:colOff>101600</xdr:colOff>
      <xdr:row>98</xdr:row>
      <xdr:rowOff>140841</xdr:rowOff>
    </xdr:to>
    <xdr:sp macro="" textlink="">
      <xdr:nvSpPr>
        <xdr:cNvPr id="696" name="フローチャート: 判断 695"/>
        <xdr:cNvSpPr/>
      </xdr:nvSpPr>
      <xdr:spPr>
        <a:xfrm>
          <a:off x="12763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157368</xdr:rowOff>
    </xdr:from>
    <xdr:ext cx="534377" cy="259045"/>
    <xdr:sp macro="" textlink="">
      <xdr:nvSpPr>
        <xdr:cNvPr id="697" name="テキスト ボックス 696"/>
        <xdr:cNvSpPr txBox="1"/>
      </xdr:nvSpPr>
      <xdr:spPr>
        <a:xfrm>
          <a:off x="12547111" y="166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58356</xdr:rowOff>
    </xdr:from>
    <xdr:to>
      <xdr:col>85</xdr:col>
      <xdr:colOff>177800</xdr:colOff>
      <xdr:row>98</xdr:row>
      <xdr:rowOff>159956</xdr:rowOff>
    </xdr:to>
    <xdr:sp macro="" textlink="">
      <xdr:nvSpPr>
        <xdr:cNvPr id="703" name="楕円 702"/>
        <xdr:cNvSpPr/>
      </xdr:nvSpPr>
      <xdr:spPr>
        <a:xfrm>
          <a:off x="16268700" y="168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144733</xdr:rowOff>
    </xdr:from>
    <xdr:ext cx="534377" cy="259045"/>
    <xdr:sp macro="" textlink="">
      <xdr:nvSpPr>
        <xdr:cNvPr id="704" name="公債費該当値テキスト"/>
        <xdr:cNvSpPr txBox="1"/>
      </xdr:nvSpPr>
      <xdr:spPr>
        <a:xfrm>
          <a:off x="16370300" y="167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57843</xdr:rowOff>
    </xdr:from>
    <xdr:to>
      <xdr:col>81</xdr:col>
      <xdr:colOff>101600</xdr:colOff>
      <xdr:row>98</xdr:row>
      <xdr:rowOff>159443</xdr:rowOff>
    </xdr:to>
    <xdr:sp macro="" textlink="">
      <xdr:nvSpPr>
        <xdr:cNvPr id="705" name="楕円 704"/>
        <xdr:cNvSpPr/>
      </xdr:nvSpPr>
      <xdr:spPr>
        <a:xfrm>
          <a:off x="15430500" y="168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150570</xdr:rowOff>
    </xdr:from>
    <xdr:ext cx="534377" cy="259045"/>
    <xdr:sp macro="" textlink="">
      <xdr:nvSpPr>
        <xdr:cNvPr id="706" name="テキスト ボックス 705"/>
        <xdr:cNvSpPr txBox="1"/>
      </xdr:nvSpPr>
      <xdr:spPr>
        <a:xfrm>
          <a:off x="15214111" y="169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67118</xdr:rowOff>
    </xdr:from>
    <xdr:to>
      <xdr:col>76</xdr:col>
      <xdr:colOff>165100</xdr:colOff>
      <xdr:row>98</xdr:row>
      <xdr:rowOff>168718</xdr:rowOff>
    </xdr:to>
    <xdr:sp macro="" textlink="">
      <xdr:nvSpPr>
        <xdr:cNvPr id="707" name="楕円 706"/>
        <xdr:cNvSpPr/>
      </xdr:nvSpPr>
      <xdr:spPr>
        <a:xfrm>
          <a:off x="14541500" y="168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159845</xdr:rowOff>
    </xdr:from>
    <xdr:ext cx="534377" cy="259045"/>
    <xdr:sp macro="" textlink="">
      <xdr:nvSpPr>
        <xdr:cNvPr id="708" name="テキスト ボックス 707"/>
        <xdr:cNvSpPr txBox="1"/>
      </xdr:nvSpPr>
      <xdr:spPr>
        <a:xfrm>
          <a:off x="14325111" y="1696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76490</xdr:rowOff>
    </xdr:from>
    <xdr:to>
      <xdr:col>72</xdr:col>
      <xdr:colOff>38100</xdr:colOff>
      <xdr:row>99</xdr:row>
      <xdr:rowOff>6640</xdr:rowOff>
    </xdr:to>
    <xdr:sp macro="" textlink="">
      <xdr:nvSpPr>
        <xdr:cNvPr id="709" name="楕円 708"/>
        <xdr:cNvSpPr/>
      </xdr:nvSpPr>
      <xdr:spPr>
        <a:xfrm>
          <a:off x="13652500" y="168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169217</xdr:rowOff>
    </xdr:from>
    <xdr:ext cx="534377" cy="259045"/>
    <xdr:sp macro="" textlink="">
      <xdr:nvSpPr>
        <xdr:cNvPr id="710" name="テキスト ボックス 709"/>
        <xdr:cNvSpPr txBox="1"/>
      </xdr:nvSpPr>
      <xdr:spPr>
        <a:xfrm>
          <a:off x="13436111" y="1697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85663</xdr:rowOff>
    </xdr:from>
    <xdr:to>
      <xdr:col>67</xdr:col>
      <xdr:colOff>101600</xdr:colOff>
      <xdr:row>99</xdr:row>
      <xdr:rowOff>15813</xdr:rowOff>
    </xdr:to>
    <xdr:sp macro="" textlink="">
      <xdr:nvSpPr>
        <xdr:cNvPr id="711" name="楕円 710"/>
        <xdr:cNvSpPr/>
      </xdr:nvSpPr>
      <xdr:spPr>
        <a:xfrm>
          <a:off x="12763500" y="168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6940</xdr:rowOff>
    </xdr:from>
    <xdr:ext cx="534377" cy="259045"/>
    <xdr:sp macro="" textlink="">
      <xdr:nvSpPr>
        <xdr:cNvPr id="712" name="テキスト ボックス 711"/>
        <xdr:cNvSpPr txBox="1"/>
      </xdr:nvSpPr>
      <xdr:spPr>
        <a:xfrm>
          <a:off x="12547111" y="1698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50317</xdr:rowOff>
    </xdr:from>
    <xdr:to>
      <xdr:col>116</xdr:col>
      <xdr:colOff>62864</xdr:colOff>
      <xdr:row>38</xdr:row>
      <xdr:rowOff>139700</xdr:rowOff>
    </xdr:to>
    <xdr:cxnSp macro="">
      <xdr:nvCxnSpPr>
        <xdr:cNvPr id="734" name="直線コネクタ 733"/>
        <xdr:cNvCxnSpPr/>
      </xdr:nvCxnSpPr>
      <xdr:spPr>
        <a:xfrm flipV="1">
          <a:off x="22159595" y="5193817"/>
          <a:ext cx="1269" cy="1460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8932</xdr:rowOff>
    </xdr:from>
    <xdr:ext cx="249299" cy="259045"/>
    <xdr:sp macro="" textlink="">
      <xdr:nvSpPr>
        <xdr:cNvPr id="735" name="諸支出金最小値テキスト"/>
        <xdr:cNvSpPr txBox="1"/>
      </xdr:nvSpPr>
      <xdr:spPr>
        <a:xfrm>
          <a:off x="22212300" y="6695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168444</xdr:rowOff>
    </xdr:from>
    <xdr:ext cx="469744" cy="259045"/>
    <xdr:sp macro="" textlink="">
      <xdr:nvSpPr>
        <xdr:cNvPr id="737" name="諸支出金最大値テキスト"/>
        <xdr:cNvSpPr txBox="1"/>
      </xdr:nvSpPr>
      <xdr:spPr>
        <a:xfrm>
          <a:off x="22212300" y="496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50317</xdr:rowOff>
    </xdr:from>
    <xdr:to>
      <xdr:col>116</xdr:col>
      <xdr:colOff>152400</xdr:colOff>
      <xdr:row>30</xdr:row>
      <xdr:rowOff>50317</xdr:rowOff>
    </xdr:to>
    <xdr:cxnSp macro="">
      <xdr:nvCxnSpPr>
        <xdr:cNvPr id="738" name="直線コネクタ 737"/>
        <xdr:cNvCxnSpPr/>
      </xdr:nvCxnSpPr>
      <xdr:spPr>
        <a:xfrm>
          <a:off x="22072600" y="519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97833</xdr:rowOff>
    </xdr:from>
    <xdr:ext cx="313932" cy="259045"/>
    <xdr:sp macro="" textlink="">
      <xdr:nvSpPr>
        <xdr:cNvPr id="740" name="諸支出金平均値テキスト"/>
        <xdr:cNvSpPr txBox="1"/>
      </xdr:nvSpPr>
      <xdr:spPr>
        <a:xfrm>
          <a:off x="22212300" y="64414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74955</xdr:rowOff>
    </xdr:from>
    <xdr:to>
      <xdr:col>116</xdr:col>
      <xdr:colOff>114300</xdr:colOff>
      <xdr:row>39</xdr:row>
      <xdr:rowOff>5105</xdr:rowOff>
    </xdr:to>
    <xdr:sp macro="" textlink="">
      <xdr:nvSpPr>
        <xdr:cNvPr id="741" name="フローチャート: 判断 740"/>
        <xdr:cNvSpPr/>
      </xdr:nvSpPr>
      <xdr:spPr>
        <a:xfrm>
          <a:off x="22110700" y="659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58039</xdr:rowOff>
    </xdr:from>
    <xdr:to>
      <xdr:col>112</xdr:col>
      <xdr:colOff>38100</xdr:colOff>
      <xdr:row>38</xdr:row>
      <xdr:rowOff>159639</xdr:rowOff>
    </xdr:to>
    <xdr:sp macro="" textlink="">
      <xdr:nvSpPr>
        <xdr:cNvPr id="743" name="フローチャート: 判断 742"/>
        <xdr:cNvSpPr/>
      </xdr:nvSpPr>
      <xdr:spPr>
        <a:xfrm>
          <a:off x="21272500" y="657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4716</xdr:rowOff>
    </xdr:from>
    <xdr:ext cx="378565" cy="259045"/>
    <xdr:sp macro="" textlink="">
      <xdr:nvSpPr>
        <xdr:cNvPr id="744" name="テキスト ボックス 743"/>
        <xdr:cNvSpPr txBox="1"/>
      </xdr:nvSpPr>
      <xdr:spPr>
        <a:xfrm>
          <a:off x="21134017"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54839</xdr:rowOff>
    </xdr:from>
    <xdr:to>
      <xdr:col>107</xdr:col>
      <xdr:colOff>101600</xdr:colOff>
      <xdr:row>38</xdr:row>
      <xdr:rowOff>156439</xdr:rowOff>
    </xdr:to>
    <xdr:sp macro="" textlink="">
      <xdr:nvSpPr>
        <xdr:cNvPr id="746" name="フローチャート: 判断 745"/>
        <xdr:cNvSpPr/>
      </xdr:nvSpPr>
      <xdr:spPr>
        <a:xfrm>
          <a:off x="20383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1516</xdr:rowOff>
    </xdr:from>
    <xdr:ext cx="378565" cy="259045"/>
    <xdr:sp macro="" textlink="">
      <xdr:nvSpPr>
        <xdr:cNvPr id="747" name="テキスト ボックス 746"/>
        <xdr:cNvSpPr txBox="1"/>
      </xdr:nvSpPr>
      <xdr:spPr>
        <a:xfrm>
          <a:off x="20245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66269</xdr:rowOff>
    </xdr:from>
    <xdr:to>
      <xdr:col>102</xdr:col>
      <xdr:colOff>165100</xdr:colOff>
      <xdr:row>38</xdr:row>
      <xdr:rowOff>167869</xdr:rowOff>
    </xdr:to>
    <xdr:sp macro="" textlink="">
      <xdr:nvSpPr>
        <xdr:cNvPr id="749" name="フローチャート: 判断 748"/>
        <xdr:cNvSpPr/>
      </xdr:nvSpPr>
      <xdr:spPr>
        <a:xfrm>
          <a:off x="194945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12945</xdr:rowOff>
    </xdr:from>
    <xdr:ext cx="313932" cy="259045"/>
    <xdr:sp macro="" textlink="">
      <xdr:nvSpPr>
        <xdr:cNvPr id="750" name="テキスト ボックス 749"/>
        <xdr:cNvSpPr txBox="1"/>
      </xdr:nvSpPr>
      <xdr:spPr>
        <a:xfrm>
          <a:off x="19388333" y="63565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42952</xdr:rowOff>
    </xdr:from>
    <xdr:to>
      <xdr:col>98</xdr:col>
      <xdr:colOff>38100</xdr:colOff>
      <xdr:row>38</xdr:row>
      <xdr:rowOff>144552</xdr:rowOff>
    </xdr:to>
    <xdr:sp macro="" textlink="">
      <xdr:nvSpPr>
        <xdr:cNvPr id="751" name="フローチャート: 判断 750"/>
        <xdr:cNvSpPr/>
      </xdr:nvSpPr>
      <xdr:spPr>
        <a:xfrm>
          <a:off x="18605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161078</xdr:rowOff>
    </xdr:from>
    <xdr:ext cx="378565" cy="259045"/>
    <xdr:sp macro="" textlink="">
      <xdr:nvSpPr>
        <xdr:cNvPr id="752" name="テキスト ボックス 751"/>
        <xdr:cNvSpPr txBox="1"/>
      </xdr:nvSpPr>
      <xdr:spPr>
        <a:xfrm>
          <a:off x="18467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53382</xdr:rowOff>
    </xdr:from>
    <xdr:ext cx="249299" cy="259045"/>
    <xdr:sp macro="" textlink="">
      <xdr:nvSpPr>
        <xdr:cNvPr id="759" name="諸支出金該当値テキスト"/>
        <xdr:cNvSpPr txBox="1"/>
      </xdr:nvSpPr>
      <xdr:spPr>
        <a:xfrm>
          <a:off x="22212300" y="65684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1" name="テキスト ボックス 78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3" name="テキスト ボックス 78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5" name="テキスト ボックス 78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132588</xdr:rowOff>
    </xdr:from>
    <xdr:to>
      <xdr:col>116</xdr:col>
      <xdr:colOff>62864</xdr:colOff>
      <xdr:row>59</xdr:row>
      <xdr:rowOff>44450</xdr:rowOff>
    </xdr:to>
    <xdr:cxnSp macro="">
      <xdr:nvCxnSpPr>
        <xdr:cNvPr id="791" name="直線コネクタ 790"/>
        <xdr:cNvCxnSpPr/>
      </xdr:nvCxnSpPr>
      <xdr:spPr>
        <a:xfrm flipV="1">
          <a:off x="22159595" y="8876538"/>
          <a:ext cx="1269" cy="12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92727</xdr:rowOff>
    </xdr:from>
    <xdr:ext cx="249299" cy="259045"/>
    <xdr:sp macro="" textlink="">
      <xdr:nvSpPr>
        <xdr:cNvPr id="792" name="前年度繰上充用金最小値テキスト"/>
        <xdr:cNvSpPr txBox="1"/>
      </xdr:nvSpPr>
      <xdr:spPr>
        <a:xfrm>
          <a:off x="22212300" y="10208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79265</xdr:rowOff>
    </xdr:from>
    <xdr:ext cx="534377" cy="259045"/>
    <xdr:sp macro="" textlink="">
      <xdr:nvSpPr>
        <xdr:cNvPr id="794" name="前年度繰上充用金最大値テキスト"/>
        <xdr:cNvSpPr txBox="1"/>
      </xdr:nvSpPr>
      <xdr:spPr>
        <a:xfrm>
          <a:off x="22212300" y="865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132588</xdr:rowOff>
    </xdr:from>
    <xdr:to>
      <xdr:col>116</xdr:col>
      <xdr:colOff>152400</xdr:colOff>
      <xdr:row>51</xdr:row>
      <xdr:rowOff>132588</xdr:rowOff>
    </xdr:to>
    <xdr:cxnSp macro="">
      <xdr:nvCxnSpPr>
        <xdr:cNvPr id="795" name="直線コネクタ 794"/>
        <xdr:cNvCxnSpPr/>
      </xdr:nvCxnSpPr>
      <xdr:spPr>
        <a:xfrm>
          <a:off x="22072600" y="8876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10177</xdr:rowOff>
    </xdr:from>
    <xdr:ext cx="313932" cy="259045"/>
    <xdr:sp macro="" textlink="">
      <xdr:nvSpPr>
        <xdr:cNvPr id="797" name="前年度繰上充用金平均値テキスト"/>
        <xdr:cNvSpPr txBox="1"/>
      </xdr:nvSpPr>
      <xdr:spPr>
        <a:xfrm>
          <a:off x="22212300" y="995427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158750</xdr:rowOff>
    </xdr:from>
    <xdr:to>
      <xdr:col>116</xdr:col>
      <xdr:colOff>114300</xdr:colOff>
      <xdr:row>59</xdr:row>
      <xdr:rowOff>88900</xdr:rowOff>
    </xdr:to>
    <xdr:sp macro="" textlink="">
      <xdr:nvSpPr>
        <xdr:cNvPr id="798" name="フローチャート: 判断 797"/>
        <xdr:cNvSpPr/>
      </xdr:nvSpPr>
      <xdr:spPr>
        <a:xfrm>
          <a:off x="22110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158242</xdr:rowOff>
    </xdr:from>
    <xdr:to>
      <xdr:col>112</xdr:col>
      <xdr:colOff>38100</xdr:colOff>
      <xdr:row>59</xdr:row>
      <xdr:rowOff>88392</xdr:rowOff>
    </xdr:to>
    <xdr:sp macro="" textlink="">
      <xdr:nvSpPr>
        <xdr:cNvPr id="800" name="フローチャート: 判断 799"/>
        <xdr:cNvSpPr/>
      </xdr:nvSpPr>
      <xdr:spPr>
        <a:xfrm>
          <a:off x="212725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104919</xdr:rowOff>
    </xdr:from>
    <xdr:ext cx="313932" cy="259045"/>
    <xdr:sp macro="" textlink="">
      <xdr:nvSpPr>
        <xdr:cNvPr id="801" name="テキスト ボックス 800"/>
        <xdr:cNvSpPr txBox="1"/>
      </xdr:nvSpPr>
      <xdr:spPr>
        <a:xfrm>
          <a:off x="21166333" y="9877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3" name="フローチャート: 判断 80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4" name="テキスト ボックス 80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6" name="フローチャート: 判断 80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フローチャート: 判断 80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137177</xdr:rowOff>
    </xdr:from>
    <xdr:ext cx="249299" cy="259045"/>
    <xdr:sp macro="" textlink="">
      <xdr:nvSpPr>
        <xdr:cNvPr id="816" name="前年度繰上充用金該当値テキスト"/>
        <xdr:cNvSpPr txBox="1"/>
      </xdr:nvSpPr>
      <xdr:spPr>
        <a:xfrm>
          <a:off x="22212300" y="10081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0" name="テキスト ボックス 819"/>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2" name="テキスト ボックス 821"/>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4" name="テキスト ボックス 823"/>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前年度と比べて、住民一人当たりのコストの増減額が大きいものとして総務費と民生費が挙げられる。総務費は住民一人当たり</a:t>
          </a:r>
          <a:r>
            <a:rPr kumimoji="1" lang="en-US" altLang="ja-JP" sz="1300">
              <a:latin typeface="ＭＳ Ｐゴシック" panose="020B0600070205080204" pitchFamily="50" charset="-128"/>
              <a:ea typeface="ＭＳ Ｐゴシック" panose="020B0600070205080204" pitchFamily="50" charset="-128"/>
            </a:rPr>
            <a:t>83,530</a:t>
          </a:r>
          <a:r>
            <a:rPr kumimoji="1" lang="ja-JP" altLang="en-US" sz="1300">
              <a:latin typeface="ＭＳ Ｐゴシック" panose="020B0600070205080204" pitchFamily="50" charset="-128"/>
              <a:ea typeface="ＭＳ Ｐゴシック" panose="020B0600070205080204" pitchFamily="50" charset="-128"/>
            </a:rPr>
            <a:t>円であり、前年度と比べて</a:t>
          </a:r>
          <a:r>
            <a:rPr kumimoji="1" lang="en-US" altLang="ja-JP" sz="1300">
              <a:latin typeface="ＭＳ Ｐゴシック" panose="020B0600070205080204" pitchFamily="50" charset="-128"/>
              <a:ea typeface="ＭＳ Ｐゴシック" panose="020B0600070205080204" pitchFamily="50" charset="-128"/>
            </a:rPr>
            <a:t>81,648</a:t>
          </a:r>
          <a:r>
            <a:rPr kumimoji="1" lang="ja-JP" altLang="en-US" sz="1300">
              <a:latin typeface="ＭＳ Ｐゴシック" panose="020B0600070205080204" pitchFamily="50" charset="-128"/>
              <a:ea typeface="ＭＳ Ｐゴシック" panose="020B0600070205080204" pitchFamily="50" charset="-128"/>
            </a:rPr>
            <a:t>円の減となった。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年度に新型コロナウイルス感染症拡大に伴う対策として特別定額給付金事業が単年度のみ行われたことが要因である。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173,239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円であり、前年度と比べて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25,896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増となった。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自立支援給付費の増に加え、新型コロナウイルス感染症拡大に伴う対策として行われた子育て世帯臨時特別給付金や住民税非課税世帯等に対する臨時特別給付金などが要因である。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年度まで増加傾向にあり、類似団体平均を上回っていたが、広域ごみ処理施設建設負担金の減により令和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49,051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95,937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が、依然として類似団体平均を上回っている。玉里学園義務教育学校の建設が完了したことにより減となったが、今後も教育施設の大規模改修や解体等が見込まれるため高い水準での推移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財政調整基金残高は、適切な財源確保と歳出の精査により取崩しを回避している。</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に引き続き令和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、新型コロナウイルス感染症拡大の影響により例年実施していた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単独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事業が中止と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、新型コロナウイルス感染症対応地方創生臨時交付金など国庫補助を活用した事業をおこなったため、実質単年度収支の黒字を確保している。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は、見込んでいた市税等が予算よりも多く入った事や、セーフティネット事業（住民税非課税世帯等給付金事業や子育て世帯への臨時特別給付金事業等）等の歳出が見込みより少なかったため、黒字額が増加した。</a:t>
          </a:r>
          <a:endParaRPr kumimoji="1" lang="en-US" altLang="ja-JP" sz="1400">
            <a:latin typeface="ＭＳ ゴシック" pitchFamily="49" charset="-128"/>
            <a:ea typeface="ＭＳ ゴシック" pitchFamily="49"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介護保険特別会計（保険事業勘定）は、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前年度からの繰越金が増額となったことにより、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黒字額は増加している。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国民健康保険特別会計（事業勘定）</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、新型コロナウイルス感染症拡大の影響により、医療の受診控えが見受けられ、歳出が減額となったことから黒字額は増加している。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46" workbookViewId="0">
      <selection activeCell="U55" sqref="U5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
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
81</v>
      </c>
      <c r="C2" s="179"/>
      <c r="D2" s="180"/>
    </row>
    <row r="3" spans="1:119" ht="18.75" customHeight="1" thickBot="1" x14ac:dyDescent="0.2">
      <c r="A3" s="178"/>
      <c r="B3" s="383" t="s">
        <v>
82</v>
      </c>
      <c r="C3" s="384"/>
      <c r="D3" s="384"/>
      <c r="E3" s="385"/>
      <c r="F3" s="385"/>
      <c r="G3" s="385"/>
      <c r="H3" s="385"/>
      <c r="I3" s="385"/>
      <c r="J3" s="385"/>
      <c r="K3" s="385"/>
      <c r="L3" s="385" t="s">
        <v>
83</v>
      </c>
      <c r="M3" s="385"/>
      <c r="N3" s="385"/>
      <c r="O3" s="385"/>
      <c r="P3" s="385"/>
      <c r="Q3" s="385"/>
      <c r="R3" s="392"/>
      <c r="S3" s="392"/>
      <c r="T3" s="392"/>
      <c r="U3" s="392"/>
      <c r="V3" s="393"/>
      <c r="W3" s="367" t="s">
        <v>
84</v>
      </c>
      <c r="X3" s="368"/>
      <c r="Y3" s="368"/>
      <c r="Z3" s="368"/>
      <c r="AA3" s="368"/>
      <c r="AB3" s="384"/>
      <c r="AC3" s="392" t="s">
        <v>
85</v>
      </c>
      <c r="AD3" s="368"/>
      <c r="AE3" s="368"/>
      <c r="AF3" s="368"/>
      <c r="AG3" s="368"/>
      <c r="AH3" s="368"/>
      <c r="AI3" s="368"/>
      <c r="AJ3" s="368"/>
      <c r="AK3" s="368"/>
      <c r="AL3" s="369"/>
      <c r="AM3" s="367" t="s">
        <v>
86</v>
      </c>
      <c r="AN3" s="368"/>
      <c r="AO3" s="368"/>
      <c r="AP3" s="368"/>
      <c r="AQ3" s="368"/>
      <c r="AR3" s="368"/>
      <c r="AS3" s="368"/>
      <c r="AT3" s="368"/>
      <c r="AU3" s="368"/>
      <c r="AV3" s="368"/>
      <c r="AW3" s="368"/>
      <c r="AX3" s="369"/>
      <c r="AY3" s="404" t="s">
        <v>
1</v>
      </c>
      <c r="AZ3" s="405"/>
      <c r="BA3" s="405"/>
      <c r="BB3" s="405"/>
      <c r="BC3" s="405"/>
      <c r="BD3" s="405"/>
      <c r="BE3" s="405"/>
      <c r="BF3" s="405"/>
      <c r="BG3" s="405"/>
      <c r="BH3" s="405"/>
      <c r="BI3" s="405"/>
      <c r="BJ3" s="405"/>
      <c r="BK3" s="405"/>
      <c r="BL3" s="405"/>
      <c r="BM3" s="406"/>
      <c r="BN3" s="367" t="s">
        <v>
87</v>
      </c>
      <c r="BO3" s="368"/>
      <c r="BP3" s="368"/>
      <c r="BQ3" s="368"/>
      <c r="BR3" s="368"/>
      <c r="BS3" s="368"/>
      <c r="BT3" s="368"/>
      <c r="BU3" s="369"/>
      <c r="BV3" s="367" t="s">
        <v>
88</v>
      </c>
      <c r="BW3" s="368"/>
      <c r="BX3" s="368"/>
      <c r="BY3" s="368"/>
      <c r="BZ3" s="368"/>
      <c r="CA3" s="368"/>
      <c r="CB3" s="368"/>
      <c r="CC3" s="369"/>
      <c r="CD3" s="404" t="s">
        <v>
1</v>
      </c>
      <c r="CE3" s="405"/>
      <c r="CF3" s="405"/>
      <c r="CG3" s="405"/>
      <c r="CH3" s="405"/>
      <c r="CI3" s="405"/>
      <c r="CJ3" s="405"/>
      <c r="CK3" s="405"/>
      <c r="CL3" s="405"/>
      <c r="CM3" s="405"/>
      <c r="CN3" s="405"/>
      <c r="CO3" s="405"/>
      <c r="CP3" s="405"/>
      <c r="CQ3" s="405"/>
      <c r="CR3" s="405"/>
      <c r="CS3" s="406"/>
      <c r="CT3" s="367" t="s">
        <v>
89</v>
      </c>
      <c r="CU3" s="368"/>
      <c r="CV3" s="368"/>
      <c r="CW3" s="368"/>
      <c r="CX3" s="368"/>
      <c r="CY3" s="368"/>
      <c r="CZ3" s="368"/>
      <c r="DA3" s="369"/>
      <c r="DB3" s="367" t="s">
        <v>
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
91</v>
      </c>
      <c r="AZ4" s="371"/>
      <c r="BA4" s="371"/>
      <c r="BB4" s="371"/>
      <c r="BC4" s="371"/>
      <c r="BD4" s="371"/>
      <c r="BE4" s="371"/>
      <c r="BF4" s="371"/>
      <c r="BG4" s="371"/>
      <c r="BH4" s="371"/>
      <c r="BI4" s="371"/>
      <c r="BJ4" s="371"/>
      <c r="BK4" s="371"/>
      <c r="BL4" s="371"/>
      <c r="BM4" s="372"/>
      <c r="BN4" s="373">
        <v>
28643779</v>
      </c>
      <c r="BO4" s="374"/>
      <c r="BP4" s="374"/>
      <c r="BQ4" s="374"/>
      <c r="BR4" s="374"/>
      <c r="BS4" s="374"/>
      <c r="BT4" s="374"/>
      <c r="BU4" s="375"/>
      <c r="BV4" s="373">
        <v>
33581762</v>
      </c>
      <c r="BW4" s="374"/>
      <c r="BX4" s="374"/>
      <c r="BY4" s="374"/>
      <c r="BZ4" s="374"/>
      <c r="CA4" s="374"/>
      <c r="CB4" s="374"/>
      <c r="CC4" s="375"/>
      <c r="CD4" s="376" t="s">
        <v>
92</v>
      </c>
      <c r="CE4" s="377"/>
      <c r="CF4" s="377"/>
      <c r="CG4" s="377"/>
      <c r="CH4" s="377"/>
      <c r="CI4" s="377"/>
      <c r="CJ4" s="377"/>
      <c r="CK4" s="377"/>
      <c r="CL4" s="377"/>
      <c r="CM4" s="377"/>
      <c r="CN4" s="377"/>
      <c r="CO4" s="377"/>
      <c r="CP4" s="377"/>
      <c r="CQ4" s="377"/>
      <c r="CR4" s="377"/>
      <c r="CS4" s="378"/>
      <c r="CT4" s="379">
        <v>
7.7</v>
      </c>
      <c r="CU4" s="380"/>
      <c r="CV4" s="380"/>
      <c r="CW4" s="380"/>
      <c r="CX4" s="380"/>
      <c r="CY4" s="380"/>
      <c r="CZ4" s="380"/>
      <c r="DA4" s="381"/>
      <c r="DB4" s="379">
        <v>
3.7</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
93</v>
      </c>
      <c r="AN5" s="440"/>
      <c r="AO5" s="440"/>
      <c r="AP5" s="440"/>
      <c r="AQ5" s="440"/>
      <c r="AR5" s="440"/>
      <c r="AS5" s="440"/>
      <c r="AT5" s="441"/>
      <c r="AU5" s="442" t="s">
        <v>
94</v>
      </c>
      <c r="AV5" s="443"/>
      <c r="AW5" s="443"/>
      <c r="AX5" s="443"/>
      <c r="AY5" s="444" t="s">
        <v>
95</v>
      </c>
      <c r="AZ5" s="445"/>
      <c r="BA5" s="445"/>
      <c r="BB5" s="445"/>
      <c r="BC5" s="445"/>
      <c r="BD5" s="445"/>
      <c r="BE5" s="445"/>
      <c r="BF5" s="445"/>
      <c r="BG5" s="445"/>
      <c r="BH5" s="445"/>
      <c r="BI5" s="445"/>
      <c r="BJ5" s="445"/>
      <c r="BK5" s="445"/>
      <c r="BL5" s="445"/>
      <c r="BM5" s="446"/>
      <c r="BN5" s="410">
        <v>
27423414</v>
      </c>
      <c r="BO5" s="411"/>
      <c r="BP5" s="411"/>
      <c r="BQ5" s="411"/>
      <c r="BR5" s="411"/>
      <c r="BS5" s="411"/>
      <c r="BT5" s="411"/>
      <c r="BU5" s="412"/>
      <c r="BV5" s="410">
        <v>
32749749</v>
      </c>
      <c r="BW5" s="411"/>
      <c r="BX5" s="411"/>
      <c r="BY5" s="411"/>
      <c r="BZ5" s="411"/>
      <c r="CA5" s="411"/>
      <c r="CB5" s="411"/>
      <c r="CC5" s="412"/>
      <c r="CD5" s="413" t="s">
        <v>
96</v>
      </c>
      <c r="CE5" s="414"/>
      <c r="CF5" s="414"/>
      <c r="CG5" s="414"/>
      <c r="CH5" s="414"/>
      <c r="CI5" s="414"/>
      <c r="CJ5" s="414"/>
      <c r="CK5" s="414"/>
      <c r="CL5" s="414"/>
      <c r="CM5" s="414"/>
      <c r="CN5" s="414"/>
      <c r="CO5" s="414"/>
      <c r="CP5" s="414"/>
      <c r="CQ5" s="414"/>
      <c r="CR5" s="414"/>
      <c r="CS5" s="415"/>
      <c r="CT5" s="407">
        <v>
85.5</v>
      </c>
      <c r="CU5" s="408"/>
      <c r="CV5" s="408"/>
      <c r="CW5" s="408"/>
      <c r="CX5" s="408"/>
      <c r="CY5" s="408"/>
      <c r="CZ5" s="408"/>
      <c r="DA5" s="409"/>
      <c r="DB5" s="407">
        <v>
86.2</v>
      </c>
      <c r="DC5" s="408"/>
      <c r="DD5" s="408"/>
      <c r="DE5" s="408"/>
      <c r="DF5" s="408"/>
      <c r="DG5" s="408"/>
      <c r="DH5" s="408"/>
      <c r="DI5" s="409"/>
    </row>
    <row r="6" spans="1:119" ht="18.75" customHeight="1" x14ac:dyDescent="0.15">
      <c r="A6" s="178"/>
      <c r="B6" s="416" t="s">
        <v>
97</v>
      </c>
      <c r="C6" s="417"/>
      <c r="D6" s="417"/>
      <c r="E6" s="418"/>
      <c r="F6" s="418"/>
      <c r="G6" s="418"/>
      <c r="H6" s="418"/>
      <c r="I6" s="418"/>
      <c r="J6" s="418"/>
      <c r="K6" s="418"/>
      <c r="L6" s="418" t="s">
        <v>
98</v>
      </c>
      <c r="M6" s="418"/>
      <c r="N6" s="418"/>
      <c r="O6" s="418"/>
      <c r="P6" s="418"/>
      <c r="Q6" s="418"/>
      <c r="R6" s="422"/>
      <c r="S6" s="422"/>
      <c r="T6" s="422"/>
      <c r="U6" s="422"/>
      <c r="V6" s="423"/>
      <c r="W6" s="426" t="s">
        <v>
99</v>
      </c>
      <c r="X6" s="427"/>
      <c r="Y6" s="427"/>
      <c r="Z6" s="427"/>
      <c r="AA6" s="427"/>
      <c r="AB6" s="417"/>
      <c r="AC6" s="430" t="s">
        <v>
100</v>
      </c>
      <c r="AD6" s="431"/>
      <c r="AE6" s="431"/>
      <c r="AF6" s="431"/>
      <c r="AG6" s="431"/>
      <c r="AH6" s="431"/>
      <c r="AI6" s="431"/>
      <c r="AJ6" s="431"/>
      <c r="AK6" s="431"/>
      <c r="AL6" s="432"/>
      <c r="AM6" s="439" t="s">
        <v>
101</v>
      </c>
      <c r="AN6" s="440"/>
      <c r="AO6" s="440"/>
      <c r="AP6" s="440"/>
      <c r="AQ6" s="440"/>
      <c r="AR6" s="440"/>
      <c r="AS6" s="440"/>
      <c r="AT6" s="441"/>
      <c r="AU6" s="442" t="s">
        <v>
102</v>
      </c>
      <c r="AV6" s="443"/>
      <c r="AW6" s="443"/>
      <c r="AX6" s="443"/>
      <c r="AY6" s="444" t="s">
        <v>
103</v>
      </c>
      <c r="AZ6" s="445"/>
      <c r="BA6" s="445"/>
      <c r="BB6" s="445"/>
      <c r="BC6" s="445"/>
      <c r="BD6" s="445"/>
      <c r="BE6" s="445"/>
      <c r="BF6" s="445"/>
      <c r="BG6" s="445"/>
      <c r="BH6" s="445"/>
      <c r="BI6" s="445"/>
      <c r="BJ6" s="445"/>
      <c r="BK6" s="445"/>
      <c r="BL6" s="445"/>
      <c r="BM6" s="446"/>
      <c r="BN6" s="410">
        <v>
1220365</v>
      </c>
      <c r="BO6" s="411"/>
      <c r="BP6" s="411"/>
      <c r="BQ6" s="411"/>
      <c r="BR6" s="411"/>
      <c r="BS6" s="411"/>
      <c r="BT6" s="411"/>
      <c r="BU6" s="412"/>
      <c r="BV6" s="410">
        <v>
832013</v>
      </c>
      <c r="BW6" s="411"/>
      <c r="BX6" s="411"/>
      <c r="BY6" s="411"/>
      <c r="BZ6" s="411"/>
      <c r="CA6" s="411"/>
      <c r="CB6" s="411"/>
      <c r="CC6" s="412"/>
      <c r="CD6" s="413" t="s">
        <v>
104</v>
      </c>
      <c r="CE6" s="414"/>
      <c r="CF6" s="414"/>
      <c r="CG6" s="414"/>
      <c r="CH6" s="414"/>
      <c r="CI6" s="414"/>
      <c r="CJ6" s="414"/>
      <c r="CK6" s="414"/>
      <c r="CL6" s="414"/>
      <c r="CM6" s="414"/>
      <c r="CN6" s="414"/>
      <c r="CO6" s="414"/>
      <c r="CP6" s="414"/>
      <c r="CQ6" s="414"/>
      <c r="CR6" s="414"/>
      <c r="CS6" s="415"/>
      <c r="CT6" s="447">
        <v>
91.3</v>
      </c>
      <c r="CU6" s="448"/>
      <c r="CV6" s="448"/>
      <c r="CW6" s="448"/>
      <c r="CX6" s="448"/>
      <c r="CY6" s="448"/>
      <c r="CZ6" s="448"/>
      <c r="DA6" s="449"/>
      <c r="DB6" s="447">
        <v>
90.3</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
105</v>
      </c>
      <c r="AN7" s="440"/>
      <c r="AO7" s="440"/>
      <c r="AP7" s="440"/>
      <c r="AQ7" s="440"/>
      <c r="AR7" s="440"/>
      <c r="AS7" s="440"/>
      <c r="AT7" s="441"/>
      <c r="AU7" s="442" t="s">
        <v>
94</v>
      </c>
      <c r="AV7" s="443"/>
      <c r="AW7" s="443"/>
      <c r="AX7" s="443"/>
      <c r="AY7" s="444" t="s">
        <v>
106</v>
      </c>
      <c r="AZ7" s="445"/>
      <c r="BA7" s="445"/>
      <c r="BB7" s="445"/>
      <c r="BC7" s="445"/>
      <c r="BD7" s="445"/>
      <c r="BE7" s="445"/>
      <c r="BF7" s="445"/>
      <c r="BG7" s="445"/>
      <c r="BH7" s="445"/>
      <c r="BI7" s="445"/>
      <c r="BJ7" s="445"/>
      <c r="BK7" s="445"/>
      <c r="BL7" s="445"/>
      <c r="BM7" s="446"/>
      <c r="BN7" s="410">
        <v>
156245</v>
      </c>
      <c r="BO7" s="411"/>
      <c r="BP7" s="411"/>
      <c r="BQ7" s="411"/>
      <c r="BR7" s="411"/>
      <c r="BS7" s="411"/>
      <c r="BT7" s="411"/>
      <c r="BU7" s="412"/>
      <c r="BV7" s="410">
        <v>
335454</v>
      </c>
      <c r="BW7" s="411"/>
      <c r="BX7" s="411"/>
      <c r="BY7" s="411"/>
      <c r="BZ7" s="411"/>
      <c r="CA7" s="411"/>
      <c r="CB7" s="411"/>
      <c r="CC7" s="412"/>
      <c r="CD7" s="413" t="s">
        <v>
107</v>
      </c>
      <c r="CE7" s="414"/>
      <c r="CF7" s="414"/>
      <c r="CG7" s="414"/>
      <c r="CH7" s="414"/>
      <c r="CI7" s="414"/>
      <c r="CJ7" s="414"/>
      <c r="CK7" s="414"/>
      <c r="CL7" s="414"/>
      <c r="CM7" s="414"/>
      <c r="CN7" s="414"/>
      <c r="CO7" s="414"/>
      <c r="CP7" s="414"/>
      <c r="CQ7" s="414"/>
      <c r="CR7" s="414"/>
      <c r="CS7" s="415"/>
      <c r="CT7" s="410">
        <v>
13907403</v>
      </c>
      <c r="CU7" s="411"/>
      <c r="CV7" s="411"/>
      <c r="CW7" s="411"/>
      <c r="CX7" s="411"/>
      <c r="CY7" s="411"/>
      <c r="CZ7" s="411"/>
      <c r="DA7" s="412"/>
      <c r="DB7" s="410">
        <v>
13418692</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
108</v>
      </c>
      <c r="AN8" s="440"/>
      <c r="AO8" s="440"/>
      <c r="AP8" s="440"/>
      <c r="AQ8" s="440"/>
      <c r="AR8" s="440"/>
      <c r="AS8" s="440"/>
      <c r="AT8" s="441"/>
      <c r="AU8" s="442" t="s">
        <v>
102</v>
      </c>
      <c r="AV8" s="443"/>
      <c r="AW8" s="443"/>
      <c r="AX8" s="443"/>
      <c r="AY8" s="444" t="s">
        <v>
109</v>
      </c>
      <c r="AZ8" s="445"/>
      <c r="BA8" s="445"/>
      <c r="BB8" s="445"/>
      <c r="BC8" s="445"/>
      <c r="BD8" s="445"/>
      <c r="BE8" s="445"/>
      <c r="BF8" s="445"/>
      <c r="BG8" s="445"/>
      <c r="BH8" s="445"/>
      <c r="BI8" s="445"/>
      <c r="BJ8" s="445"/>
      <c r="BK8" s="445"/>
      <c r="BL8" s="445"/>
      <c r="BM8" s="446"/>
      <c r="BN8" s="410">
        <v>
1064120</v>
      </c>
      <c r="BO8" s="411"/>
      <c r="BP8" s="411"/>
      <c r="BQ8" s="411"/>
      <c r="BR8" s="411"/>
      <c r="BS8" s="411"/>
      <c r="BT8" s="411"/>
      <c r="BU8" s="412"/>
      <c r="BV8" s="410">
        <v>
496559</v>
      </c>
      <c r="BW8" s="411"/>
      <c r="BX8" s="411"/>
      <c r="BY8" s="411"/>
      <c r="BZ8" s="411"/>
      <c r="CA8" s="411"/>
      <c r="CB8" s="411"/>
      <c r="CC8" s="412"/>
      <c r="CD8" s="413" t="s">
        <v>
110</v>
      </c>
      <c r="CE8" s="414"/>
      <c r="CF8" s="414"/>
      <c r="CG8" s="414"/>
      <c r="CH8" s="414"/>
      <c r="CI8" s="414"/>
      <c r="CJ8" s="414"/>
      <c r="CK8" s="414"/>
      <c r="CL8" s="414"/>
      <c r="CM8" s="414"/>
      <c r="CN8" s="414"/>
      <c r="CO8" s="414"/>
      <c r="CP8" s="414"/>
      <c r="CQ8" s="414"/>
      <c r="CR8" s="414"/>
      <c r="CS8" s="415"/>
      <c r="CT8" s="450">
        <v>
0.6</v>
      </c>
      <c r="CU8" s="451"/>
      <c r="CV8" s="451"/>
      <c r="CW8" s="451"/>
      <c r="CX8" s="451"/>
      <c r="CY8" s="451"/>
      <c r="CZ8" s="451"/>
      <c r="DA8" s="452"/>
      <c r="DB8" s="450">
        <v>
0.62</v>
      </c>
      <c r="DC8" s="451"/>
      <c r="DD8" s="451"/>
      <c r="DE8" s="451"/>
      <c r="DF8" s="451"/>
      <c r="DG8" s="451"/>
      <c r="DH8" s="451"/>
      <c r="DI8" s="452"/>
    </row>
    <row r="9" spans="1:119" ht="18.75" customHeight="1" thickBot="1" x14ac:dyDescent="0.2">
      <c r="A9" s="178"/>
      <c r="B9" s="404" t="s">
        <v>
111</v>
      </c>
      <c r="C9" s="405"/>
      <c r="D9" s="405"/>
      <c r="E9" s="405"/>
      <c r="F9" s="405"/>
      <c r="G9" s="405"/>
      <c r="H9" s="405"/>
      <c r="I9" s="405"/>
      <c r="J9" s="405"/>
      <c r="K9" s="453"/>
      <c r="L9" s="454" t="s">
        <v>
112</v>
      </c>
      <c r="M9" s="455"/>
      <c r="N9" s="455"/>
      <c r="O9" s="455"/>
      <c r="P9" s="455"/>
      <c r="Q9" s="456"/>
      <c r="R9" s="457">
        <v>
48870</v>
      </c>
      <c r="S9" s="458"/>
      <c r="T9" s="458"/>
      <c r="U9" s="458"/>
      <c r="V9" s="459"/>
      <c r="W9" s="367" t="s">
        <v>
113</v>
      </c>
      <c r="X9" s="368"/>
      <c r="Y9" s="368"/>
      <c r="Z9" s="368"/>
      <c r="AA9" s="368"/>
      <c r="AB9" s="368"/>
      <c r="AC9" s="368"/>
      <c r="AD9" s="368"/>
      <c r="AE9" s="368"/>
      <c r="AF9" s="368"/>
      <c r="AG9" s="368"/>
      <c r="AH9" s="368"/>
      <c r="AI9" s="368"/>
      <c r="AJ9" s="368"/>
      <c r="AK9" s="368"/>
      <c r="AL9" s="369"/>
      <c r="AM9" s="439" t="s">
        <v>
114</v>
      </c>
      <c r="AN9" s="440"/>
      <c r="AO9" s="440"/>
      <c r="AP9" s="440"/>
      <c r="AQ9" s="440"/>
      <c r="AR9" s="440"/>
      <c r="AS9" s="440"/>
      <c r="AT9" s="441"/>
      <c r="AU9" s="442" t="s">
        <v>
94</v>
      </c>
      <c r="AV9" s="443"/>
      <c r="AW9" s="443"/>
      <c r="AX9" s="443"/>
      <c r="AY9" s="444" t="s">
        <v>
115</v>
      </c>
      <c r="AZ9" s="445"/>
      <c r="BA9" s="445"/>
      <c r="BB9" s="445"/>
      <c r="BC9" s="445"/>
      <c r="BD9" s="445"/>
      <c r="BE9" s="445"/>
      <c r="BF9" s="445"/>
      <c r="BG9" s="445"/>
      <c r="BH9" s="445"/>
      <c r="BI9" s="445"/>
      <c r="BJ9" s="445"/>
      <c r="BK9" s="445"/>
      <c r="BL9" s="445"/>
      <c r="BM9" s="446"/>
      <c r="BN9" s="410">
        <v>
567561</v>
      </c>
      <c r="BO9" s="411"/>
      <c r="BP9" s="411"/>
      <c r="BQ9" s="411"/>
      <c r="BR9" s="411"/>
      <c r="BS9" s="411"/>
      <c r="BT9" s="411"/>
      <c r="BU9" s="412"/>
      <c r="BV9" s="410">
        <v>
-209776</v>
      </c>
      <c r="BW9" s="411"/>
      <c r="BX9" s="411"/>
      <c r="BY9" s="411"/>
      <c r="BZ9" s="411"/>
      <c r="CA9" s="411"/>
      <c r="CB9" s="411"/>
      <c r="CC9" s="412"/>
      <c r="CD9" s="413" t="s">
        <v>
116</v>
      </c>
      <c r="CE9" s="414"/>
      <c r="CF9" s="414"/>
      <c r="CG9" s="414"/>
      <c r="CH9" s="414"/>
      <c r="CI9" s="414"/>
      <c r="CJ9" s="414"/>
      <c r="CK9" s="414"/>
      <c r="CL9" s="414"/>
      <c r="CM9" s="414"/>
      <c r="CN9" s="414"/>
      <c r="CO9" s="414"/>
      <c r="CP9" s="414"/>
      <c r="CQ9" s="414"/>
      <c r="CR9" s="414"/>
      <c r="CS9" s="415"/>
      <c r="CT9" s="407">
        <v>
12.9</v>
      </c>
      <c r="CU9" s="408"/>
      <c r="CV9" s="408"/>
      <c r="CW9" s="408"/>
      <c r="CX9" s="408"/>
      <c r="CY9" s="408"/>
      <c r="CZ9" s="408"/>
      <c r="DA9" s="409"/>
      <c r="DB9" s="407">
        <v>
13.6</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
117</v>
      </c>
      <c r="M10" s="440"/>
      <c r="N10" s="440"/>
      <c r="O10" s="440"/>
      <c r="P10" s="440"/>
      <c r="Q10" s="441"/>
      <c r="R10" s="461">
        <v>
50911</v>
      </c>
      <c r="S10" s="462"/>
      <c r="T10" s="462"/>
      <c r="U10" s="462"/>
      <c r="V10" s="463"/>
      <c r="W10" s="398"/>
      <c r="X10" s="399"/>
      <c r="Y10" s="399"/>
      <c r="Z10" s="399"/>
      <c r="AA10" s="399"/>
      <c r="AB10" s="399"/>
      <c r="AC10" s="399"/>
      <c r="AD10" s="399"/>
      <c r="AE10" s="399"/>
      <c r="AF10" s="399"/>
      <c r="AG10" s="399"/>
      <c r="AH10" s="399"/>
      <c r="AI10" s="399"/>
      <c r="AJ10" s="399"/>
      <c r="AK10" s="399"/>
      <c r="AL10" s="402"/>
      <c r="AM10" s="439" t="s">
        <v>
118</v>
      </c>
      <c r="AN10" s="440"/>
      <c r="AO10" s="440"/>
      <c r="AP10" s="440"/>
      <c r="AQ10" s="440"/>
      <c r="AR10" s="440"/>
      <c r="AS10" s="440"/>
      <c r="AT10" s="441"/>
      <c r="AU10" s="442" t="s">
        <v>
119</v>
      </c>
      <c r="AV10" s="443"/>
      <c r="AW10" s="443"/>
      <c r="AX10" s="443"/>
      <c r="AY10" s="444" t="s">
        <v>
120</v>
      </c>
      <c r="AZ10" s="445"/>
      <c r="BA10" s="445"/>
      <c r="BB10" s="445"/>
      <c r="BC10" s="445"/>
      <c r="BD10" s="445"/>
      <c r="BE10" s="445"/>
      <c r="BF10" s="445"/>
      <c r="BG10" s="445"/>
      <c r="BH10" s="445"/>
      <c r="BI10" s="445"/>
      <c r="BJ10" s="445"/>
      <c r="BK10" s="445"/>
      <c r="BL10" s="445"/>
      <c r="BM10" s="446"/>
      <c r="BN10" s="410">
        <v>
126889</v>
      </c>
      <c r="BO10" s="411"/>
      <c r="BP10" s="411"/>
      <c r="BQ10" s="411"/>
      <c r="BR10" s="411"/>
      <c r="BS10" s="411"/>
      <c r="BT10" s="411"/>
      <c r="BU10" s="412"/>
      <c r="BV10" s="410">
        <v>
219610</v>
      </c>
      <c r="BW10" s="411"/>
      <c r="BX10" s="411"/>
      <c r="BY10" s="411"/>
      <c r="BZ10" s="411"/>
      <c r="CA10" s="411"/>
      <c r="CB10" s="411"/>
      <c r="CC10" s="412"/>
      <c r="CD10" s="181" t="s">
        <v>
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
122</v>
      </c>
      <c r="M11" s="465"/>
      <c r="N11" s="465"/>
      <c r="O11" s="465"/>
      <c r="P11" s="465"/>
      <c r="Q11" s="466"/>
      <c r="R11" s="467" t="s">
        <v>
123</v>
      </c>
      <c r="S11" s="468"/>
      <c r="T11" s="468"/>
      <c r="U11" s="468"/>
      <c r="V11" s="469"/>
      <c r="W11" s="398"/>
      <c r="X11" s="399"/>
      <c r="Y11" s="399"/>
      <c r="Z11" s="399"/>
      <c r="AA11" s="399"/>
      <c r="AB11" s="399"/>
      <c r="AC11" s="399"/>
      <c r="AD11" s="399"/>
      <c r="AE11" s="399"/>
      <c r="AF11" s="399"/>
      <c r="AG11" s="399"/>
      <c r="AH11" s="399"/>
      <c r="AI11" s="399"/>
      <c r="AJ11" s="399"/>
      <c r="AK11" s="399"/>
      <c r="AL11" s="402"/>
      <c r="AM11" s="439" t="s">
        <v>
124</v>
      </c>
      <c r="AN11" s="440"/>
      <c r="AO11" s="440"/>
      <c r="AP11" s="440"/>
      <c r="AQ11" s="440"/>
      <c r="AR11" s="440"/>
      <c r="AS11" s="440"/>
      <c r="AT11" s="441"/>
      <c r="AU11" s="442" t="s">
        <v>
125</v>
      </c>
      <c r="AV11" s="443"/>
      <c r="AW11" s="443"/>
      <c r="AX11" s="443"/>
      <c r="AY11" s="444" t="s">
        <v>
126</v>
      </c>
      <c r="AZ11" s="445"/>
      <c r="BA11" s="445"/>
      <c r="BB11" s="445"/>
      <c r="BC11" s="445"/>
      <c r="BD11" s="445"/>
      <c r="BE11" s="445"/>
      <c r="BF11" s="445"/>
      <c r="BG11" s="445"/>
      <c r="BH11" s="445"/>
      <c r="BI11" s="445"/>
      <c r="BJ11" s="445"/>
      <c r="BK11" s="445"/>
      <c r="BL11" s="445"/>
      <c r="BM11" s="446"/>
      <c r="BN11" s="410">
        <v>
0</v>
      </c>
      <c r="BO11" s="411"/>
      <c r="BP11" s="411"/>
      <c r="BQ11" s="411"/>
      <c r="BR11" s="411"/>
      <c r="BS11" s="411"/>
      <c r="BT11" s="411"/>
      <c r="BU11" s="412"/>
      <c r="BV11" s="410">
        <v>
159159</v>
      </c>
      <c r="BW11" s="411"/>
      <c r="BX11" s="411"/>
      <c r="BY11" s="411"/>
      <c r="BZ11" s="411"/>
      <c r="CA11" s="411"/>
      <c r="CB11" s="411"/>
      <c r="CC11" s="412"/>
      <c r="CD11" s="413" t="s">
        <v>
127</v>
      </c>
      <c r="CE11" s="414"/>
      <c r="CF11" s="414"/>
      <c r="CG11" s="414"/>
      <c r="CH11" s="414"/>
      <c r="CI11" s="414"/>
      <c r="CJ11" s="414"/>
      <c r="CK11" s="414"/>
      <c r="CL11" s="414"/>
      <c r="CM11" s="414"/>
      <c r="CN11" s="414"/>
      <c r="CO11" s="414"/>
      <c r="CP11" s="414"/>
      <c r="CQ11" s="414"/>
      <c r="CR11" s="414"/>
      <c r="CS11" s="415"/>
      <c r="CT11" s="450" t="s">
        <v>
128</v>
      </c>
      <c r="CU11" s="451"/>
      <c r="CV11" s="451"/>
      <c r="CW11" s="451"/>
      <c r="CX11" s="451"/>
      <c r="CY11" s="451"/>
      <c r="CZ11" s="451"/>
      <c r="DA11" s="452"/>
      <c r="DB11" s="450" t="s">
        <v>
129</v>
      </c>
      <c r="DC11" s="451"/>
      <c r="DD11" s="451"/>
      <c r="DE11" s="451"/>
      <c r="DF11" s="451"/>
      <c r="DG11" s="451"/>
      <c r="DH11" s="451"/>
      <c r="DI11" s="452"/>
    </row>
    <row r="12" spans="1:119" ht="18.75" customHeight="1" x14ac:dyDescent="0.15">
      <c r="A12" s="178"/>
      <c r="B12" s="470" t="s">
        <v>
130</v>
      </c>
      <c r="C12" s="471"/>
      <c r="D12" s="471"/>
      <c r="E12" s="471"/>
      <c r="F12" s="471"/>
      <c r="G12" s="471"/>
      <c r="H12" s="471"/>
      <c r="I12" s="471"/>
      <c r="J12" s="471"/>
      <c r="K12" s="472"/>
      <c r="L12" s="479" t="s">
        <v>
131</v>
      </c>
      <c r="M12" s="480"/>
      <c r="N12" s="480"/>
      <c r="O12" s="480"/>
      <c r="P12" s="480"/>
      <c r="Q12" s="481"/>
      <c r="R12" s="482">
        <v>
49445</v>
      </c>
      <c r="S12" s="483"/>
      <c r="T12" s="483"/>
      <c r="U12" s="483"/>
      <c r="V12" s="484"/>
      <c r="W12" s="485" t="s">
        <v>
1</v>
      </c>
      <c r="X12" s="443"/>
      <c r="Y12" s="443"/>
      <c r="Z12" s="443"/>
      <c r="AA12" s="443"/>
      <c r="AB12" s="486"/>
      <c r="AC12" s="487" t="s">
        <v>
132</v>
      </c>
      <c r="AD12" s="488"/>
      <c r="AE12" s="488"/>
      <c r="AF12" s="488"/>
      <c r="AG12" s="489"/>
      <c r="AH12" s="487" t="s">
        <v>
133</v>
      </c>
      <c r="AI12" s="488"/>
      <c r="AJ12" s="488"/>
      <c r="AK12" s="488"/>
      <c r="AL12" s="490"/>
      <c r="AM12" s="439" t="s">
        <v>
134</v>
      </c>
      <c r="AN12" s="440"/>
      <c r="AO12" s="440"/>
      <c r="AP12" s="440"/>
      <c r="AQ12" s="440"/>
      <c r="AR12" s="440"/>
      <c r="AS12" s="440"/>
      <c r="AT12" s="441"/>
      <c r="AU12" s="442" t="s">
        <v>
94</v>
      </c>
      <c r="AV12" s="443"/>
      <c r="AW12" s="443"/>
      <c r="AX12" s="443"/>
      <c r="AY12" s="444" t="s">
        <v>
135</v>
      </c>
      <c r="AZ12" s="445"/>
      <c r="BA12" s="445"/>
      <c r="BB12" s="445"/>
      <c r="BC12" s="445"/>
      <c r="BD12" s="445"/>
      <c r="BE12" s="445"/>
      <c r="BF12" s="445"/>
      <c r="BG12" s="445"/>
      <c r="BH12" s="445"/>
      <c r="BI12" s="445"/>
      <c r="BJ12" s="445"/>
      <c r="BK12" s="445"/>
      <c r="BL12" s="445"/>
      <c r="BM12" s="446"/>
      <c r="BN12" s="410">
        <v>
0</v>
      </c>
      <c r="BO12" s="411"/>
      <c r="BP12" s="411"/>
      <c r="BQ12" s="411"/>
      <c r="BR12" s="411"/>
      <c r="BS12" s="411"/>
      <c r="BT12" s="411"/>
      <c r="BU12" s="412"/>
      <c r="BV12" s="410">
        <v>
0</v>
      </c>
      <c r="BW12" s="411"/>
      <c r="BX12" s="411"/>
      <c r="BY12" s="411"/>
      <c r="BZ12" s="411"/>
      <c r="CA12" s="411"/>
      <c r="CB12" s="411"/>
      <c r="CC12" s="412"/>
      <c r="CD12" s="413" t="s">
        <v>
136</v>
      </c>
      <c r="CE12" s="414"/>
      <c r="CF12" s="414"/>
      <c r="CG12" s="414"/>
      <c r="CH12" s="414"/>
      <c r="CI12" s="414"/>
      <c r="CJ12" s="414"/>
      <c r="CK12" s="414"/>
      <c r="CL12" s="414"/>
      <c r="CM12" s="414"/>
      <c r="CN12" s="414"/>
      <c r="CO12" s="414"/>
      <c r="CP12" s="414"/>
      <c r="CQ12" s="414"/>
      <c r="CR12" s="414"/>
      <c r="CS12" s="415"/>
      <c r="CT12" s="450" t="s">
        <v>
129</v>
      </c>
      <c r="CU12" s="451"/>
      <c r="CV12" s="451"/>
      <c r="CW12" s="451"/>
      <c r="CX12" s="451"/>
      <c r="CY12" s="451"/>
      <c r="CZ12" s="451"/>
      <c r="DA12" s="452"/>
      <c r="DB12" s="450" t="s">
        <v>
137</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
138</v>
      </c>
      <c r="N13" s="502"/>
      <c r="O13" s="502"/>
      <c r="P13" s="502"/>
      <c r="Q13" s="503"/>
      <c r="R13" s="494">
        <v>
47918</v>
      </c>
      <c r="S13" s="495"/>
      <c r="T13" s="495"/>
      <c r="U13" s="495"/>
      <c r="V13" s="496"/>
      <c r="W13" s="426" t="s">
        <v>
139</v>
      </c>
      <c r="X13" s="427"/>
      <c r="Y13" s="427"/>
      <c r="Z13" s="427"/>
      <c r="AA13" s="427"/>
      <c r="AB13" s="417"/>
      <c r="AC13" s="461">
        <v>
2626</v>
      </c>
      <c r="AD13" s="462"/>
      <c r="AE13" s="462"/>
      <c r="AF13" s="462"/>
      <c r="AG13" s="504"/>
      <c r="AH13" s="461">
        <v>
2989</v>
      </c>
      <c r="AI13" s="462"/>
      <c r="AJ13" s="462"/>
      <c r="AK13" s="462"/>
      <c r="AL13" s="463"/>
      <c r="AM13" s="439" t="s">
        <v>
140</v>
      </c>
      <c r="AN13" s="440"/>
      <c r="AO13" s="440"/>
      <c r="AP13" s="440"/>
      <c r="AQ13" s="440"/>
      <c r="AR13" s="440"/>
      <c r="AS13" s="440"/>
      <c r="AT13" s="441"/>
      <c r="AU13" s="442" t="s">
        <v>
141</v>
      </c>
      <c r="AV13" s="443"/>
      <c r="AW13" s="443"/>
      <c r="AX13" s="443"/>
      <c r="AY13" s="444" t="s">
        <v>
142</v>
      </c>
      <c r="AZ13" s="445"/>
      <c r="BA13" s="445"/>
      <c r="BB13" s="445"/>
      <c r="BC13" s="445"/>
      <c r="BD13" s="445"/>
      <c r="BE13" s="445"/>
      <c r="BF13" s="445"/>
      <c r="BG13" s="445"/>
      <c r="BH13" s="445"/>
      <c r="BI13" s="445"/>
      <c r="BJ13" s="445"/>
      <c r="BK13" s="445"/>
      <c r="BL13" s="445"/>
      <c r="BM13" s="446"/>
      <c r="BN13" s="410">
        <v>
694450</v>
      </c>
      <c r="BO13" s="411"/>
      <c r="BP13" s="411"/>
      <c r="BQ13" s="411"/>
      <c r="BR13" s="411"/>
      <c r="BS13" s="411"/>
      <c r="BT13" s="411"/>
      <c r="BU13" s="412"/>
      <c r="BV13" s="410">
        <v>
168993</v>
      </c>
      <c r="BW13" s="411"/>
      <c r="BX13" s="411"/>
      <c r="BY13" s="411"/>
      <c r="BZ13" s="411"/>
      <c r="CA13" s="411"/>
      <c r="CB13" s="411"/>
      <c r="CC13" s="412"/>
      <c r="CD13" s="413" t="s">
        <v>
143</v>
      </c>
      <c r="CE13" s="414"/>
      <c r="CF13" s="414"/>
      <c r="CG13" s="414"/>
      <c r="CH13" s="414"/>
      <c r="CI13" s="414"/>
      <c r="CJ13" s="414"/>
      <c r="CK13" s="414"/>
      <c r="CL13" s="414"/>
      <c r="CM13" s="414"/>
      <c r="CN13" s="414"/>
      <c r="CO13" s="414"/>
      <c r="CP13" s="414"/>
      <c r="CQ13" s="414"/>
      <c r="CR13" s="414"/>
      <c r="CS13" s="415"/>
      <c r="CT13" s="407">
        <v>
6.7</v>
      </c>
      <c r="CU13" s="408"/>
      <c r="CV13" s="408"/>
      <c r="CW13" s="408"/>
      <c r="CX13" s="408"/>
      <c r="CY13" s="408"/>
      <c r="CZ13" s="408"/>
      <c r="DA13" s="409"/>
      <c r="DB13" s="407">
        <v>
7.3</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
144</v>
      </c>
      <c r="M14" s="492"/>
      <c r="N14" s="492"/>
      <c r="O14" s="492"/>
      <c r="P14" s="492"/>
      <c r="Q14" s="493"/>
      <c r="R14" s="494">
        <v>
50250</v>
      </c>
      <c r="S14" s="495"/>
      <c r="T14" s="495"/>
      <c r="U14" s="495"/>
      <c r="V14" s="496"/>
      <c r="W14" s="400"/>
      <c r="X14" s="401"/>
      <c r="Y14" s="401"/>
      <c r="Z14" s="401"/>
      <c r="AA14" s="401"/>
      <c r="AB14" s="390"/>
      <c r="AC14" s="497">
        <v>
10.9</v>
      </c>
      <c r="AD14" s="498"/>
      <c r="AE14" s="498"/>
      <c r="AF14" s="498"/>
      <c r="AG14" s="499"/>
      <c r="AH14" s="497">
        <v>
11.8</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
145</v>
      </c>
      <c r="CE14" s="506"/>
      <c r="CF14" s="506"/>
      <c r="CG14" s="506"/>
      <c r="CH14" s="506"/>
      <c r="CI14" s="506"/>
      <c r="CJ14" s="506"/>
      <c r="CK14" s="506"/>
      <c r="CL14" s="506"/>
      <c r="CM14" s="506"/>
      <c r="CN14" s="506"/>
      <c r="CO14" s="506"/>
      <c r="CP14" s="506"/>
      <c r="CQ14" s="506"/>
      <c r="CR14" s="506"/>
      <c r="CS14" s="507"/>
      <c r="CT14" s="508">
        <v>
42.3</v>
      </c>
      <c r="CU14" s="509"/>
      <c r="CV14" s="509"/>
      <c r="CW14" s="509"/>
      <c r="CX14" s="509"/>
      <c r="CY14" s="509"/>
      <c r="CZ14" s="509"/>
      <c r="DA14" s="510"/>
      <c r="DB14" s="508">
        <v>
60.5</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
138</v>
      </c>
      <c r="N15" s="502"/>
      <c r="O15" s="502"/>
      <c r="P15" s="502"/>
      <c r="Q15" s="503"/>
      <c r="R15" s="494">
        <v>
48575</v>
      </c>
      <c r="S15" s="495"/>
      <c r="T15" s="495"/>
      <c r="U15" s="495"/>
      <c r="V15" s="496"/>
      <c r="W15" s="426" t="s">
        <v>
146</v>
      </c>
      <c r="X15" s="427"/>
      <c r="Y15" s="427"/>
      <c r="Z15" s="427"/>
      <c r="AA15" s="427"/>
      <c r="AB15" s="417"/>
      <c r="AC15" s="461">
        <v>
7209</v>
      </c>
      <c r="AD15" s="462"/>
      <c r="AE15" s="462"/>
      <c r="AF15" s="462"/>
      <c r="AG15" s="504"/>
      <c r="AH15" s="461">
        <v>
7580</v>
      </c>
      <c r="AI15" s="462"/>
      <c r="AJ15" s="462"/>
      <c r="AK15" s="462"/>
      <c r="AL15" s="463"/>
      <c r="AM15" s="439"/>
      <c r="AN15" s="440"/>
      <c r="AO15" s="440"/>
      <c r="AP15" s="440"/>
      <c r="AQ15" s="440"/>
      <c r="AR15" s="440"/>
      <c r="AS15" s="440"/>
      <c r="AT15" s="441"/>
      <c r="AU15" s="442"/>
      <c r="AV15" s="443"/>
      <c r="AW15" s="443"/>
      <c r="AX15" s="443"/>
      <c r="AY15" s="370" t="s">
        <v>
147</v>
      </c>
      <c r="AZ15" s="371"/>
      <c r="BA15" s="371"/>
      <c r="BB15" s="371"/>
      <c r="BC15" s="371"/>
      <c r="BD15" s="371"/>
      <c r="BE15" s="371"/>
      <c r="BF15" s="371"/>
      <c r="BG15" s="371"/>
      <c r="BH15" s="371"/>
      <c r="BI15" s="371"/>
      <c r="BJ15" s="371"/>
      <c r="BK15" s="371"/>
      <c r="BL15" s="371"/>
      <c r="BM15" s="372"/>
      <c r="BN15" s="373">
        <v>
6446714</v>
      </c>
      <c r="BO15" s="374"/>
      <c r="BP15" s="374"/>
      <c r="BQ15" s="374"/>
      <c r="BR15" s="374"/>
      <c r="BS15" s="374"/>
      <c r="BT15" s="374"/>
      <c r="BU15" s="375"/>
      <c r="BV15" s="373">
        <v>
6765401</v>
      </c>
      <c r="BW15" s="374"/>
      <c r="BX15" s="374"/>
      <c r="BY15" s="374"/>
      <c r="BZ15" s="374"/>
      <c r="CA15" s="374"/>
      <c r="CB15" s="374"/>
      <c r="CC15" s="375"/>
      <c r="CD15" s="511" t="s">
        <v>
148</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
149</v>
      </c>
      <c r="M16" s="514"/>
      <c r="N16" s="514"/>
      <c r="O16" s="514"/>
      <c r="P16" s="514"/>
      <c r="Q16" s="515"/>
      <c r="R16" s="516" t="s">
        <v>
150</v>
      </c>
      <c r="S16" s="517"/>
      <c r="T16" s="517"/>
      <c r="U16" s="517"/>
      <c r="V16" s="518"/>
      <c r="W16" s="400"/>
      <c r="X16" s="401"/>
      <c r="Y16" s="401"/>
      <c r="Z16" s="401"/>
      <c r="AA16" s="401"/>
      <c r="AB16" s="390"/>
      <c r="AC16" s="497">
        <v>
29.8</v>
      </c>
      <c r="AD16" s="498"/>
      <c r="AE16" s="498"/>
      <c r="AF16" s="498"/>
      <c r="AG16" s="499"/>
      <c r="AH16" s="497">
        <v>
29.9</v>
      </c>
      <c r="AI16" s="498"/>
      <c r="AJ16" s="498"/>
      <c r="AK16" s="498"/>
      <c r="AL16" s="500"/>
      <c r="AM16" s="439"/>
      <c r="AN16" s="440"/>
      <c r="AO16" s="440"/>
      <c r="AP16" s="440"/>
      <c r="AQ16" s="440"/>
      <c r="AR16" s="440"/>
      <c r="AS16" s="440"/>
      <c r="AT16" s="441"/>
      <c r="AU16" s="442"/>
      <c r="AV16" s="443"/>
      <c r="AW16" s="443"/>
      <c r="AX16" s="443"/>
      <c r="AY16" s="444" t="s">
        <v>
151</v>
      </c>
      <c r="AZ16" s="445"/>
      <c r="BA16" s="445"/>
      <c r="BB16" s="445"/>
      <c r="BC16" s="445"/>
      <c r="BD16" s="445"/>
      <c r="BE16" s="445"/>
      <c r="BF16" s="445"/>
      <c r="BG16" s="445"/>
      <c r="BH16" s="445"/>
      <c r="BI16" s="445"/>
      <c r="BJ16" s="445"/>
      <c r="BK16" s="445"/>
      <c r="BL16" s="445"/>
      <c r="BM16" s="446"/>
      <c r="BN16" s="410">
        <v>
11323278</v>
      </c>
      <c r="BO16" s="411"/>
      <c r="BP16" s="411"/>
      <c r="BQ16" s="411"/>
      <c r="BR16" s="411"/>
      <c r="BS16" s="411"/>
      <c r="BT16" s="411"/>
      <c r="BU16" s="412"/>
      <c r="BV16" s="410">
        <v>
10897457</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
152</v>
      </c>
      <c r="N17" s="522"/>
      <c r="O17" s="522"/>
      <c r="P17" s="522"/>
      <c r="Q17" s="523"/>
      <c r="R17" s="516" t="s">
        <v>
153</v>
      </c>
      <c r="S17" s="517"/>
      <c r="T17" s="517"/>
      <c r="U17" s="517"/>
      <c r="V17" s="518"/>
      <c r="W17" s="426" t="s">
        <v>
154</v>
      </c>
      <c r="X17" s="427"/>
      <c r="Y17" s="427"/>
      <c r="Z17" s="427"/>
      <c r="AA17" s="427"/>
      <c r="AB17" s="417"/>
      <c r="AC17" s="461">
        <v>
14360</v>
      </c>
      <c r="AD17" s="462"/>
      <c r="AE17" s="462"/>
      <c r="AF17" s="462"/>
      <c r="AG17" s="504"/>
      <c r="AH17" s="461">
        <v>
14781</v>
      </c>
      <c r="AI17" s="462"/>
      <c r="AJ17" s="462"/>
      <c r="AK17" s="462"/>
      <c r="AL17" s="463"/>
      <c r="AM17" s="439"/>
      <c r="AN17" s="440"/>
      <c r="AO17" s="440"/>
      <c r="AP17" s="440"/>
      <c r="AQ17" s="440"/>
      <c r="AR17" s="440"/>
      <c r="AS17" s="440"/>
      <c r="AT17" s="441"/>
      <c r="AU17" s="442"/>
      <c r="AV17" s="443"/>
      <c r="AW17" s="443"/>
      <c r="AX17" s="443"/>
      <c r="AY17" s="444" t="s">
        <v>
155</v>
      </c>
      <c r="AZ17" s="445"/>
      <c r="BA17" s="445"/>
      <c r="BB17" s="445"/>
      <c r="BC17" s="445"/>
      <c r="BD17" s="445"/>
      <c r="BE17" s="445"/>
      <c r="BF17" s="445"/>
      <c r="BG17" s="445"/>
      <c r="BH17" s="445"/>
      <c r="BI17" s="445"/>
      <c r="BJ17" s="445"/>
      <c r="BK17" s="445"/>
      <c r="BL17" s="445"/>
      <c r="BM17" s="446"/>
      <c r="BN17" s="410">
        <v>
8110255</v>
      </c>
      <c r="BO17" s="411"/>
      <c r="BP17" s="411"/>
      <c r="BQ17" s="411"/>
      <c r="BR17" s="411"/>
      <c r="BS17" s="411"/>
      <c r="BT17" s="411"/>
      <c r="BU17" s="412"/>
      <c r="BV17" s="410">
        <v>
8535808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
156</v>
      </c>
      <c r="C18" s="453"/>
      <c r="D18" s="453"/>
      <c r="E18" s="533"/>
      <c r="F18" s="533"/>
      <c r="G18" s="533"/>
      <c r="H18" s="533"/>
      <c r="I18" s="533"/>
      <c r="J18" s="533"/>
      <c r="K18" s="533"/>
      <c r="L18" s="534">
        <v>
144.74</v>
      </c>
      <c r="M18" s="534"/>
      <c r="N18" s="534"/>
      <c r="O18" s="534"/>
      <c r="P18" s="534"/>
      <c r="Q18" s="534"/>
      <c r="R18" s="535"/>
      <c r="S18" s="535"/>
      <c r="T18" s="535"/>
      <c r="U18" s="535"/>
      <c r="V18" s="536"/>
      <c r="W18" s="428"/>
      <c r="X18" s="429"/>
      <c r="Y18" s="429"/>
      <c r="Z18" s="429"/>
      <c r="AA18" s="429"/>
      <c r="AB18" s="420"/>
      <c r="AC18" s="537">
        <v>
59.4</v>
      </c>
      <c r="AD18" s="538"/>
      <c r="AE18" s="538"/>
      <c r="AF18" s="538"/>
      <c r="AG18" s="539"/>
      <c r="AH18" s="537">
        <v>
58.3</v>
      </c>
      <c r="AI18" s="538"/>
      <c r="AJ18" s="538"/>
      <c r="AK18" s="538"/>
      <c r="AL18" s="540"/>
      <c r="AM18" s="439"/>
      <c r="AN18" s="440"/>
      <c r="AO18" s="440"/>
      <c r="AP18" s="440"/>
      <c r="AQ18" s="440"/>
      <c r="AR18" s="440"/>
      <c r="AS18" s="440"/>
      <c r="AT18" s="441"/>
      <c r="AU18" s="442"/>
      <c r="AV18" s="443"/>
      <c r="AW18" s="443"/>
      <c r="AX18" s="443"/>
      <c r="AY18" s="444" t="s">
        <v>
157</v>
      </c>
      <c r="AZ18" s="445"/>
      <c r="BA18" s="445"/>
      <c r="BB18" s="445"/>
      <c r="BC18" s="445"/>
      <c r="BD18" s="445"/>
      <c r="BE18" s="445"/>
      <c r="BF18" s="445"/>
      <c r="BG18" s="445"/>
      <c r="BH18" s="445"/>
      <c r="BI18" s="445"/>
      <c r="BJ18" s="445"/>
      <c r="BK18" s="445"/>
      <c r="BL18" s="445"/>
      <c r="BM18" s="446"/>
      <c r="BN18" s="410">
        <v>
12499479</v>
      </c>
      <c r="BO18" s="411"/>
      <c r="BP18" s="411"/>
      <c r="BQ18" s="411"/>
      <c r="BR18" s="411"/>
      <c r="BS18" s="411"/>
      <c r="BT18" s="411"/>
      <c r="BU18" s="412"/>
      <c r="BV18" s="410">
        <v>
11731131</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
158</v>
      </c>
      <c r="C19" s="453"/>
      <c r="D19" s="453"/>
      <c r="E19" s="533"/>
      <c r="F19" s="533"/>
      <c r="G19" s="533"/>
      <c r="H19" s="533"/>
      <c r="I19" s="533"/>
      <c r="J19" s="533"/>
      <c r="K19" s="533"/>
      <c r="L19" s="541">
        <v>
338</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
159</v>
      </c>
      <c r="AZ19" s="445"/>
      <c r="BA19" s="445"/>
      <c r="BB19" s="445"/>
      <c r="BC19" s="445"/>
      <c r="BD19" s="445"/>
      <c r="BE19" s="445"/>
      <c r="BF19" s="445"/>
      <c r="BG19" s="445"/>
      <c r="BH19" s="445"/>
      <c r="BI19" s="445"/>
      <c r="BJ19" s="445"/>
      <c r="BK19" s="445"/>
      <c r="BL19" s="445"/>
      <c r="BM19" s="446"/>
      <c r="BN19" s="410">
        <v>
18028273</v>
      </c>
      <c r="BO19" s="411"/>
      <c r="BP19" s="411"/>
      <c r="BQ19" s="411"/>
      <c r="BR19" s="411"/>
      <c r="BS19" s="411"/>
      <c r="BT19" s="411"/>
      <c r="BU19" s="412"/>
      <c r="BV19" s="410">
        <v>
17427687</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
160</v>
      </c>
      <c r="C20" s="453"/>
      <c r="D20" s="453"/>
      <c r="E20" s="533"/>
      <c r="F20" s="533"/>
      <c r="G20" s="533"/>
      <c r="H20" s="533"/>
      <c r="I20" s="533"/>
      <c r="J20" s="533"/>
      <c r="K20" s="533"/>
      <c r="L20" s="541">
        <v>
18407</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
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
162</v>
      </c>
      <c r="C22" s="554"/>
      <c r="D22" s="555"/>
      <c r="E22" s="422" t="s">
        <v>
1</v>
      </c>
      <c r="F22" s="427"/>
      <c r="G22" s="427"/>
      <c r="H22" s="427"/>
      <c r="I22" s="427"/>
      <c r="J22" s="427"/>
      <c r="K22" s="417"/>
      <c r="L22" s="422" t="s">
        <v>
163</v>
      </c>
      <c r="M22" s="427"/>
      <c r="N22" s="427"/>
      <c r="O22" s="427"/>
      <c r="P22" s="417"/>
      <c r="Q22" s="585" t="s">
        <v>
164</v>
      </c>
      <c r="R22" s="586"/>
      <c r="S22" s="586"/>
      <c r="T22" s="586"/>
      <c r="U22" s="586"/>
      <c r="V22" s="587"/>
      <c r="W22" s="553" t="s">
        <v>
165</v>
      </c>
      <c r="X22" s="554"/>
      <c r="Y22" s="555"/>
      <c r="Z22" s="422" t="s">
        <v>
1</v>
      </c>
      <c r="AA22" s="427"/>
      <c r="AB22" s="427"/>
      <c r="AC22" s="427"/>
      <c r="AD22" s="427"/>
      <c r="AE22" s="427"/>
      <c r="AF22" s="427"/>
      <c r="AG22" s="417"/>
      <c r="AH22" s="591" t="s">
        <v>
166</v>
      </c>
      <c r="AI22" s="427"/>
      <c r="AJ22" s="427"/>
      <c r="AK22" s="427"/>
      <c r="AL22" s="417"/>
      <c r="AM22" s="591" t="s">
        <v>
167</v>
      </c>
      <c r="AN22" s="592"/>
      <c r="AO22" s="592"/>
      <c r="AP22" s="592"/>
      <c r="AQ22" s="592"/>
      <c r="AR22" s="593"/>
      <c r="AS22" s="585" t="s">
        <v>
164</v>
      </c>
      <c r="AT22" s="586"/>
      <c r="AU22" s="586"/>
      <c r="AV22" s="586"/>
      <c r="AW22" s="586"/>
      <c r="AX22" s="597"/>
      <c r="AY22" s="370" t="s">
        <v>
168</v>
      </c>
      <c r="AZ22" s="371"/>
      <c r="BA22" s="371"/>
      <c r="BB22" s="371"/>
      <c r="BC22" s="371"/>
      <c r="BD22" s="371"/>
      <c r="BE22" s="371"/>
      <c r="BF22" s="371"/>
      <c r="BG22" s="371"/>
      <c r="BH22" s="371"/>
      <c r="BI22" s="371"/>
      <c r="BJ22" s="371"/>
      <c r="BK22" s="371"/>
      <c r="BL22" s="371"/>
      <c r="BM22" s="372"/>
      <c r="BN22" s="373">
        <v>
28621878</v>
      </c>
      <c r="BO22" s="374"/>
      <c r="BP22" s="374"/>
      <c r="BQ22" s="374"/>
      <c r="BR22" s="374"/>
      <c r="BS22" s="374"/>
      <c r="BT22" s="374"/>
      <c r="BU22" s="375"/>
      <c r="BV22" s="373">
        <v>
28352889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
169</v>
      </c>
      <c r="AZ23" s="445"/>
      <c r="BA23" s="445"/>
      <c r="BB23" s="445"/>
      <c r="BC23" s="445"/>
      <c r="BD23" s="445"/>
      <c r="BE23" s="445"/>
      <c r="BF23" s="445"/>
      <c r="BG23" s="445"/>
      <c r="BH23" s="445"/>
      <c r="BI23" s="445"/>
      <c r="BJ23" s="445"/>
      <c r="BK23" s="445"/>
      <c r="BL23" s="445"/>
      <c r="BM23" s="446"/>
      <c r="BN23" s="410">
        <v>
17680507</v>
      </c>
      <c r="BO23" s="411"/>
      <c r="BP23" s="411"/>
      <c r="BQ23" s="411"/>
      <c r="BR23" s="411"/>
      <c r="BS23" s="411"/>
      <c r="BT23" s="411"/>
      <c r="BU23" s="412"/>
      <c r="BV23" s="410">
        <v>
16457858</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
170</v>
      </c>
      <c r="F24" s="440"/>
      <c r="G24" s="440"/>
      <c r="H24" s="440"/>
      <c r="I24" s="440"/>
      <c r="J24" s="440"/>
      <c r="K24" s="441"/>
      <c r="L24" s="461">
        <v>
1</v>
      </c>
      <c r="M24" s="462"/>
      <c r="N24" s="462"/>
      <c r="O24" s="462"/>
      <c r="P24" s="504"/>
      <c r="Q24" s="461">
        <v>
8560</v>
      </c>
      <c r="R24" s="462"/>
      <c r="S24" s="462"/>
      <c r="T24" s="462"/>
      <c r="U24" s="462"/>
      <c r="V24" s="504"/>
      <c r="W24" s="556"/>
      <c r="X24" s="557"/>
      <c r="Y24" s="558"/>
      <c r="Z24" s="460" t="s">
        <v>
171</v>
      </c>
      <c r="AA24" s="440"/>
      <c r="AB24" s="440"/>
      <c r="AC24" s="440"/>
      <c r="AD24" s="440"/>
      <c r="AE24" s="440"/>
      <c r="AF24" s="440"/>
      <c r="AG24" s="441"/>
      <c r="AH24" s="461">
        <v>
447</v>
      </c>
      <c r="AI24" s="462"/>
      <c r="AJ24" s="462"/>
      <c r="AK24" s="462"/>
      <c r="AL24" s="504"/>
      <c r="AM24" s="461">
        <v>
1375866</v>
      </c>
      <c r="AN24" s="462"/>
      <c r="AO24" s="462"/>
      <c r="AP24" s="462"/>
      <c r="AQ24" s="462"/>
      <c r="AR24" s="504"/>
      <c r="AS24" s="461">
        <v>
3078</v>
      </c>
      <c r="AT24" s="462"/>
      <c r="AU24" s="462"/>
      <c r="AV24" s="462"/>
      <c r="AW24" s="462"/>
      <c r="AX24" s="463"/>
      <c r="AY24" s="526" t="s">
        <v>
172</v>
      </c>
      <c r="AZ24" s="527"/>
      <c r="BA24" s="527"/>
      <c r="BB24" s="527"/>
      <c r="BC24" s="527"/>
      <c r="BD24" s="527"/>
      <c r="BE24" s="527"/>
      <c r="BF24" s="527"/>
      <c r="BG24" s="527"/>
      <c r="BH24" s="527"/>
      <c r="BI24" s="527"/>
      <c r="BJ24" s="527"/>
      <c r="BK24" s="527"/>
      <c r="BL24" s="527"/>
      <c r="BM24" s="528"/>
      <c r="BN24" s="410">
        <v>
18398730</v>
      </c>
      <c r="BO24" s="411"/>
      <c r="BP24" s="411"/>
      <c r="BQ24" s="411"/>
      <c r="BR24" s="411"/>
      <c r="BS24" s="411"/>
      <c r="BT24" s="411"/>
      <c r="BU24" s="412"/>
      <c r="BV24" s="410">
        <v>
18198803</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
173</v>
      </c>
      <c r="F25" s="440"/>
      <c r="G25" s="440"/>
      <c r="H25" s="440"/>
      <c r="I25" s="440"/>
      <c r="J25" s="440"/>
      <c r="K25" s="441"/>
      <c r="L25" s="461">
        <v>
1</v>
      </c>
      <c r="M25" s="462"/>
      <c r="N25" s="462"/>
      <c r="O25" s="462"/>
      <c r="P25" s="504"/>
      <c r="Q25" s="461">
        <v>
6840</v>
      </c>
      <c r="R25" s="462"/>
      <c r="S25" s="462"/>
      <c r="T25" s="462"/>
      <c r="U25" s="462"/>
      <c r="V25" s="504"/>
      <c r="W25" s="556"/>
      <c r="X25" s="557"/>
      <c r="Y25" s="558"/>
      <c r="Z25" s="460" t="s">
        <v>
174</v>
      </c>
      <c r="AA25" s="440"/>
      <c r="AB25" s="440"/>
      <c r="AC25" s="440"/>
      <c r="AD25" s="440"/>
      <c r="AE25" s="440"/>
      <c r="AF25" s="440"/>
      <c r="AG25" s="441"/>
      <c r="AH25" s="461">
        <v>
103</v>
      </c>
      <c r="AI25" s="462"/>
      <c r="AJ25" s="462"/>
      <c r="AK25" s="462"/>
      <c r="AL25" s="504"/>
      <c r="AM25" s="461">
        <v>
324759</v>
      </c>
      <c r="AN25" s="462"/>
      <c r="AO25" s="462"/>
      <c r="AP25" s="462"/>
      <c r="AQ25" s="462"/>
      <c r="AR25" s="504"/>
      <c r="AS25" s="461">
        <v>
3153</v>
      </c>
      <c r="AT25" s="462"/>
      <c r="AU25" s="462"/>
      <c r="AV25" s="462"/>
      <c r="AW25" s="462"/>
      <c r="AX25" s="463"/>
      <c r="AY25" s="370" t="s">
        <v>
175</v>
      </c>
      <c r="AZ25" s="371"/>
      <c r="BA25" s="371"/>
      <c r="BB25" s="371"/>
      <c r="BC25" s="371"/>
      <c r="BD25" s="371"/>
      <c r="BE25" s="371"/>
      <c r="BF25" s="371"/>
      <c r="BG25" s="371"/>
      <c r="BH25" s="371"/>
      <c r="BI25" s="371"/>
      <c r="BJ25" s="371"/>
      <c r="BK25" s="371"/>
      <c r="BL25" s="371"/>
      <c r="BM25" s="372"/>
      <c r="BN25" s="373">
        <v>
5576003</v>
      </c>
      <c r="BO25" s="374"/>
      <c r="BP25" s="374"/>
      <c r="BQ25" s="374"/>
      <c r="BR25" s="374"/>
      <c r="BS25" s="374"/>
      <c r="BT25" s="374"/>
      <c r="BU25" s="375"/>
      <c r="BV25" s="373">
        <v>
5569924</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
176</v>
      </c>
      <c r="F26" s="440"/>
      <c r="G26" s="440"/>
      <c r="H26" s="440"/>
      <c r="I26" s="440"/>
      <c r="J26" s="440"/>
      <c r="K26" s="441"/>
      <c r="L26" s="461">
        <v>
1</v>
      </c>
      <c r="M26" s="462"/>
      <c r="N26" s="462"/>
      <c r="O26" s="462"/>
      <c r="P26" s="504"/>
      <c r="Q26" s="461">
        <v>
6400</v>
      </c>
      <c r="R26" s="462"/>
      <c r="S26" s="462"/>
      <c r="T26" s="462"/>
      <c r="U26" s="462"/>
      <c r="V26" s="504"/>
      <c r="W26" s="556"/>
      <c r="X26" s="557"/>
      <c r="Y26" s="558"/>
      <c r="Z26" s="460" t="s">
        <v>
177</v>
      </c>
      <c r="AA26" s="562"/>
      <c r="AB26" s="562"/>
      <c r="AC26" s="562"/>
      <c r="AD26" s="562"/>
      <c r="AE26" s="562"/>
      <c r="AF26" s="562"/>
      <c r="AG26" s="563"/>
      <c r="AH26" s="461">
        <v>
11</v>
      </c>
      <c r="AI26" s="462"/>
      <c r="AJ26" s="462"/>
      <c r="AK26" s="462"/>
      <c r="AL26" s="504"/>
      <c r="AM26" s="461">
        <v>
31504</v>
      </c>
      <c r="AN26" s="462"/>
      <c r="AO26" s="462"/>
      <c r="AP26" s="462"/>
      <c r="AQ26" s="462"/>
      <c r="AR26" s="504"/>
      <c r="AS26" s="461">
        <v>
2864</v>
      </c>
      <c r="AT26" s="462"/>
      <c r="AU26" s="462"/>
      <c r="AV26" s="462"/>
      <c r="AW26" s="462"/>
      <c r="AX26" s="463"/>
      <c r="AY26" s="413" t="s">
        <v>
178</v>
      </c>
      <c r="AZ26" s="414"/>
      <c r="BA26" s="414"/>
      <c r="BB26" s="414"/>
      <c r="BC26" s="414"/>
      <c r="BD26" s="414"/>
      <c r="BE26" s="414"/>
      <c r="BF26" s="414"/>
      <c r="BG26" s="414"/>
      <c r="BH26" s="414"/>
      <c r="BI26" s="414"/>
      <c r="BJ26" s="414"/>
      <c r="BK26" s="414"/>
      <c r="BL26" s="414"/>
      <c r="BM26" s="415"/>
      <c r="BN26" s="410" t="s">
        <v>
128</v>
      </c>
      <c r="BO26" s="411"/>
      <c r="BP26" s="411"/>
      <c r="BQ26" s="411"/>
      <c r="BR26" s="411"/>
      <c r="BS26" s="411"/>
      <c r="BT26" s="411"/>
      <c r="BU26" s="412"/>
      <c r="BV26" s="410" t="s">
        <v>
128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
179</v>
      </c>
      <c r="F27" s="440"/>
      <c r="G27" s="440"/>
      <c r="H27" s="440"/>
      <c r="I27" s="440"/>
      <c r="J27" s="440"/>
      <c r="K27" s="441"/>
      <c r="L27" s="461">
        <v>
1</v>
      </c>
      <c r="M27" s="462"/>
      <c r="N27" s="462"/>
      <c r="O27" s="462"/>
      <c r="P27" s="504"/>
      <c r="Q27" s="461">
        <v>
4110</v>
      </c>
      <c r="R27" s="462"/>
      <c r="S27" s="462"/>
      <c r="T27" s="462"/>
      <c r="U27" s="462"/>
      <c r="V27" s="504"/>
      <c r="W27" s="556"/>
      <c r="X27" s="557"/>
      <c r="Y27" s="558"/>
      <c r="Z27" s="460" t="s">
        <v>
180</v>
      </c>
      <c r="AA27" s="440"/>
      <c r="AB27" s="440"/>
      <c r="AC27" s="440"/>
      <c r="AD27" s="440"/>
      <c r="AE27" s="440"/>
      <c r="AF27" s="440"/>
      <c r="AG27" s="441"/>
      <c r="AH27" s="461">
        <v>
24</v>
      </c>
      <c r="AI27" s="462"/>
      <c r="AJ27" s="462"/>
      <c r="AK27" s="462"/>
      <c r="AL27" s="504"/>
      <c r="AM27" s="461">
        <v>
67968</v>
      </c>
      <c r="AN27" s="462"/>
      <c r="AO27" s="462"/>
      <c r="AP27" s="462"/>
      <c r="AQ27" s="462"/>
      <c r="AR27" s="504"/>
      <c r="AS27" s="461">
        <v>
2832</v>
      </c>
      <c r="AT27" s="462"/>
      <c r="AU27" s="462"/>
      <c r="AV27" s="462"/>
      <c r="AW27" s="462"/>
      <c r="AX27" s="463"/>
      <c r="AY27" s="505" t="s">
        <v>
181</v>
      </c>
      <c r="AZ27" s="506"/>
      <c r="BA27" s="506"/>
      <c r="BB27" s="506"/>
      <c r="BC27" s="506"/>
      <c r="BD27" s="506"/>
      <c r="BE27" s="506"/>
      <c r="BF27" s="506"/>
      <c r="BG27" s="506"/>
      <c r="BH27" s="506"/>
      <c r="BI27" s="506"/>
      <c r="BJ27" s="506"/>
      <c r="BK27" s="506"/>
      <c r="BL27" s="506"/>
      <c r="BM27" s="507"/>
      <c r="BN27" s="529">
        <v>
549562</v>
      </c>
      <c r="BO27" s="530"/>
      <c r="BP27" s="530"/>
      <c r="BQ27" s="530"/>
      <c r="BR27" s="530"/>
      <c r="BS27" s="530"/>
      <c r="BT27" s="530"/>
      <c r="BU27" s="531"/>
      <c r="BV27" s="529">
        <v>
549562</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
182</v>
      </c>
      <c r="F28" s="440"/>
      <c r="G28" s="440"/>
      <c r="H28" s="440"/>
      <c r="I28" s="440"/>
      <c r="J28" s="440"/>
      <c r="K28" s="441"/>
      <c r="L28" s="461">
        <v>
1</v>
      </c>
      <c r="M28" s="462"/>
      <c r="N28" s="462"/>
      <c r="O28" s="462"/>
      <c r="P28" s="504"/>
      <c r="Q28" s="461">
        <v>
3700</v>
      </c>
      <c r="R28" s="462"/>
      <c r="S28" s="462"/>
      <c r="T28" s="462"/>
      <c r="U28" s="462"/>
      <c r="V28" s="504"/>
      <c r="W28" s="556"/>
      <c r="X28" s="557"/>
      <c r="Y28" s="558"/>
      <c r="Z28" s="460" t="s">
        <v>
183</v>
      </c>
      <c r="AA28" s="440"/>
      <c r="AB28" s="440"/>
      <c r="AC28" s="440"/>
      <c r="AD28" s="440"/>
      <c r="AE28" s="440"/>
      <c r="AF28" s="440"/>
      <c r="AG28" s="441"/>
      <c r="AH28" s="461" t="s">
        <v>
128</v>
      </c>
      <c r="AI28" s="462"/>
      <c r="AJ28" s="462"/>
      <c r="AK28" s="462"/>
      <c r="AL28" s="504"/>
      <c r="AM28" s="461" t="s">
        <v>
128</v>
      </c>
      <c r="AN28" s="462"/>
      <c r="AO28" s="462"/>
      <c r="AP28" s="462"/>
      <c r="AQ28" s="462"/>
      <c r="AR28" s="504"/>
      <c r="AS28" s="461" t="s">
        <v>
128</v>
      </c>
      <c r="AT28" s="462"/>
      <c r="AU28" s="462"/>
      <c r="AV28" s="462"/>
      <c r="AW28" s="462"/>
      <c r="AX28" s="463"/>
      <c r="AY28" s="564" t="s">
        <v>
184</v>
      </c>
      <c r="AZ28" s="565"/>
      <c r="BA28" s="565"/>
      <c r="BB28" s="566"/>
      <c r="BC28" s="370" t="s">
        <v>
48</v>
      </c>
      <c r="BD28" s="371"/>
      <c r="BE28" s="371"/>
      <c r="BF28" s="371"/>
      <c r="BG28" s="371"/>
      <c r="BH28" s="371"/>
      <c r="BI28" s="371"/>
      <c r="BJ28" s="371"/>
      <c r="BK28" s="371"/>
      <c r="BL28" s="371"/>
      <c r="BM28" s="372"/>
      <c r="BN28" s="373">
        <v>
2998747</v>
      </c>
      <c r="BO28" s="374"/>
      <c r="BP28" s="374"/>
      <c r="BQ28" s="374"/>
      <c r="BR28" s="374"/>
      <c r="BS28" s="374"/>
      <c r="BT28" s="374"/>
      <c r="BU28" s="375"/>
      <c r="BV28" s="373">
        <v>
2871858</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
185</v>
      </c>
      <c r="F29" s="440"/>
      <c r="G29" s="440"/>
      <c r="H29" s="440"/>
      <c r="I29" s="440"/>
      <c r="J29" s="440"/>
      <c r="K29" s="441"/>
      <c r="L29" s="461">
        <v>
18</v>
      </c>
      <c r="M29" s="462"/>
      <c r="N29" s="462"/>
      <c r="O29" s="462"/>
      <c r="P29" s="504"/>
      <c r="Q29" s="461">
        <v>
3490</v>
      </c>
      <c r="R29" s="462"/>
      <c r="S29" s="462"/>
      <c r="T29" s="462"/>
      <c r="U29" s="462"/>
      <c r="V29" s="504"/>
      <c r="W29" s="559"/>
      <c r="X29" s="560"/>
      <c r="Y29" s="561"/>
      <c r="Z29" s="460" t="s">
        <v>
186</v>
      </c>
      <c r="AA29" s="440"/>
      <c r="AB29" s="440"/>
      <c r="AC29" s="440"/>
      <c r="AD29" s="440"/>
      <c r="AE29" s="440"/>
      <c r="AF29" s="440"/>
      <c r="AG29" s="441"/>
      <c r="AH29" s="461">
        <v>
471</v>
      </c>
      <c r="AI29" s="462"/>
      <c r="AJ29" s="462"/>
      <c r="AK29" s="462"/>
      <c r="AL29" s="504"/>
      <c r="AM29" s="461">
        <v>
1443834</v>
      </c>
      <c r="AN29" s="462"/>
      <c r="AO29" s="462"/>
      <c r="AP29" s="462"/>
      <c r="AQ29" s="462"/>
      <c r="AR29" s="504"/>
      <c r="AS29" s="461">
        <v>
3065</v>
      </c>
      <c r="AT29" s="462"/>
      <c r="AU29" s="462"/>
      <c r="AV29" s="462"/>
      <c r="AW29" s="462"/>
      <c r="AX29" s="463"/>
      <c r="AY29" s="567"/>
      <c r="AZ29" s="568"/>
      <c r="BA29" s="568"/>
      <c r="BB29" s="569"/>
      <c r="BC29" s="444" t="s">
        <v>
187</v>
      </c>
      <c r="BD29" s="445"/>
      <c r="BE29" s="445"/>
      <c r="BF29" s="445"/>
      <c r="BG29" s="445"/>
      <c r="BH29" s="445"/>
      <c r="BI29" s="445"/>
      <c r="BJ29" s="445"/>
      <c r="BK29" s="445"/>
      <c r="BL29" s="445"/>
      <c r="BM29" s="446"/>
      <c r="BN29" s="410">
        <v>
1829658</v>
      </c>
      <c r="BO29" s="411"/>
      <c r="BP29" s="411"/>
      <c r="BQ29" s="411"/>
      <c r="BR29" s="411"/>
      <c r="BS29" s="411"/>
      <c r="BT29" s="411"/>
      <c r="BU29" s="412"/>
      <c r="BV29" s="410">
        <v>
1698336</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
188</v>
      </c>
      <c r="X30" s="578"/>
      <c r="Y30" s="578"/>
      <c r="Z30" s="578"/>
      <c r="AA30" s="578"/>
      <c r="AB30" s="578"/>
      <c r="AC30" s="578"/>
      <c r="AD30" s="578"/>
      <c r="AE30" s="578"/>
      <c r="AF30" s="578"/>
      <c r="AG30" s="579"/>
      <c r="AH30" s="537">
        <v>
98.5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
50</v>
      </c>
      <c r="BD30" s="527"/>
      <c r="BE30" s="527"/>
      <c r="BF30" s="527"/>
      <c r="BG30" s="527"/>
      <c r="BH30" s="527"/>
      <c r="BI30" s="527"/>
      <c r="BJ30" s="527"/>
      <c r="BK30" s="527"/>
      <c r="BL30" s="527"/>
      <c r="BM30" s="528"/>
      <c r="BN30" s="529">
        <v>
4731068</v>
      </c>
      <c r="BO30" s="530"/>
      <c r="BP30" s="530"/>
      <c r="BQ30" s="530"/>
      <c r="BR30" s="530"/>
      <c r="BS30" s="530"/>
      <c r="BT30" s="530"/>
      <c r="BU30" s="531"/>
      <c r="BV30" s="529">
        <v>
3524513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
189</v>
      </c>
      <c r="D32" s="573"/>
      <c r="E32" s="573"/>
      <c r="F32" s="573"/>
      <c r="G32" s="573"/>
      <c r="H32" s="573"/>
      <c r="I32" s="573"/>
      <c r="J32" s="573"/>
      <c r="K32" s="573"/>
      <c r="L32" s="573"/>
      <c r="M32" s="573"/>
      <c r="N32" s="573"/>
      <c r="O32" s="573"/>
      <c r="P32" s="573"/>
      <c r="Q32" s="573"/>
      <c r="R32" s="573"/>
      <c r="S32" s="573"/>
      <c r="U32" s="414" t="s">
        <v>
190</v>
      </c>
      <c r="V32" s="414"/>
      <c r="W32" s="414"/>
      <c r="X32" s="414"/>
      <c r="Y32" s="414"/>
      <c r="Z32" s="414"/>
      <c r="AA32" s="414"/>
      <c r="AB32" s="414"/>
      <c r="AC32" s="414"/>
      <c r="AD32" s="414"/>
      <c r="AE32" s="414"/>
      <c r="AF32" s="414"/>
      <c r="AG32" s="414"/>
      <c r="AH32" s="414"/>
      <c r="AI32" s="414"/>
      <c r="AJ32" s="414"/>
      <c r="AK32" s="414"/>
      <c r="AM32" s="414" t="s">
        <v>
191</v>
      </c>
      <c r="AN32" s="414"/>
      <c r="AO32" s="414"/>
      <c r="AP32" s="414"/>
      <c r="AQ32" s="414"/>
      <c r="AR32" s="414"/>
      <c r="AS32" s="414"/>
      <c r="AT32" s="414"/>
      <c r="AU32" s="414"/>
      <c r="AV32" s="414"/>
      <c r="AW32" s="414"/>
      <c r="AX32" s="414"/>
      <c r="AY32" s="414"/>
      <c r="AZ32" s="414"/>
      <c r="BA32" s="414"/>
      <c r="BB32" s="414"/>
      <c r="BC32" s="414"/>
      <c r="BE32" s="414" t="s">
        <v>
192</v>
      </c>
      <c r="BF32" s="414"/>
      <c r="BG32" s="414"/>
      <c r="BH32" s="414"/>
      <c r="BI32" s="414"/>
      <c r="BJ32" s="414"/>
      <c r="BK32" s="414"/>
      <c r="BL32" s="414"/>
      <c r="BM32" s="414"/>
      <c r="BN32" s="414"/>
      <c r="BO32" s="414"/>
      <c r="BP32" s="414"/>
      <c r="BQ32" s="414"/>
      <c r="BR32" s="414"/>
      <c r="BS32" s="414"/>
      <c r="BT32" s="414"/>
      <c r="BU32" s="414"/>
      <c r="BW32" s="414" t="s">
        <v>
193</v>
      </c>
      <c r="BX32" s="414"/>
      <c r="BY32" s="414"/>
      <c r="BZ32" s="414"/>
      <c r="CA32" s="414"/>
      <c r="CB32" s="414"/>
      <c r="CC32" s="414"/>
      <c r="CD32" s="414"/>
      <c r="CE32" s="414"/>
      <c r="CF32" s="414"/>
      <c r="CG32" s="414"/>
      <c r="CH32" s="414"/>
      <c r="CI32" s="414"/>
      <c r="CJ32" s="414"/>
      <c r="CK32" s="414"/>
      <c r="CL32" s="414"/>
      <c r="CM32" s="414"/>
      <c r="CO32" s="414" t="s">
        <v>
194</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
195</v>
      </c>
      <c r="D33" s="434"/>
      <c r="E33" s="399" t="s">
        <v>
196</v>
      </c>
      <c r="F33" s="399"/>
      <c r="G33" s="399"/>
      <c r="H33" s="399"/>
      <c r="I33" s="399"/>
      <c r="J33" s="399"/>
      <c r="K33" s="399"/>
      <c r="L33" s="399"/>
      <c r="M33" s="399"/>
      <c r="N33" s="399"/>
      <c r="O33" s="399"/>
      <c r="P33" s="399"/>
      <c r="Q33" s="399"/>
      <c r="R33" s="399"/>
      <c r="S33" s="399"/>
      <c r="T33" s="203"/>
      <c r="U33" s="434" t="s">
        <v>
195</v>
      </c>
      <c r="V33" s="434"/>
      <c r="W33" s="399" t="s">
        <v>
196</v>
      </c>
      <c r="X33" s="399"/>
      <c r="Y33" s="399"/>
      <c r="Z33" s="399"/>
      <c r="AA33" s="399"/>
      <c r="AB33" s="399"/>
      <c r="AC33" s="399"/>
      <c r="AD33" s="399"/>
      <c r="AE33" s="399"/>
      <c r="AF33" s="399"/>
      <c r="AG33" s="399"/>
      <c r="AH33" s="399"/>
      <c r="AI33" s="399"/>
      <c r="AJ33" s="399"/>
      <c r="AK33" s="399"/>
      <c r="AL33" s="203"/>
      <c r="AM33" s="434" t="s">
        <v>
195</v>
      </c>
      <c r="AN33" s="434"/>
      <c r="AO33" s="399" t="s">
        <v>
196</v>
      </c>
      <c r="AP33" s="399"/>
      <c r="AQ33" s="399"/>
      <c r="AR33" s="399"/>
      <c r="AS33" s="399"/>
      <c r="AT33" s="399"/>
      <c r="AU33" s="399"/>
      <c r="AV33" s="399"/>
      <c r="AW33" s="399"/>
      <c r="AX33" s="399"/>
      <c r="AY33" s="399"/>
      <c r="AZ33" s="399"/>
      <c r="BA33" s="399"/>
      <c r="BB33" s="399"/>
      <c r="BC33" s="399"/>
      <c r="BD33" s="204"/>
      <c r="BE33" s="399" t="s">
        <v>
197</v>
      </c>
      <c r="BF33" s="399"/>
      <c r="BG33" s="399" t="s">
        <v>
198</v>
      </c>
      <c r="BH33" s="399"/>
      <c r="BI33" s="399"/>
      <c r="BJ33" s="399"/>
      <c r="BK33" s="399"/>
      <c r="BL33" s="399"/>
      <c r="BM33" s="399"/>
      <c r="BN33" s="399"/>
      <c r="BO33" s="399"/>
      <c r="BP33" s="399"/>
      <c r="BQ33" s="399"/>
      <c r="BR33" s="399"/>
      <c r="BS33" s="399"/>
      <c r="BT33" s="399"/>
      <c r="BU33" s="399"/>
      <c r="BV33" s="204"/>
      <c r="BW33" s="434" t="s">
        <v>
197</v>
      </c>
      <c r="BX33" s="434"/>
      <c r="BY33" s="399" t="s">
        <v>
199</v>
      </c>
      <c r="BZ33" s="399"/>
      <c r="CA33" s="399"/>
      <c r="CB33" s="399"/>
      <c r="CC33" s="399"/>
      <c r="CD33" s="399"/>
      <c r="CE33" s="399"/>
      <c r="CF33" s="399"/>
      <c r="CG33" s="399"/>
      <c r="CH33" s="399"/>
      <c r="CI33" s="399"/>
      <c r="CJ33" s="399"/>
      <c r="CK33" s="399"/>
      <c r="CL33" s="399"/>
      <c r="CM33" s="399"/>
      <c r="CN33" s="203"/>
      <c r="CO33" s="434" t="s">
        <v>
195</v>
      </c>
      <c r="CP33" s="434"/>
      <c r="CQ33" s="399" t="s">
        <v>
200</v>
      </c>
      <c r="CR33" s="399"/>
      <c r="CS33" s="399"/>
      <c r="CT33" s="399"/>
      <c r="CU33" s="399"/>
      <c r="CV33" s="399"/>
      <c r="CW33" s="399"/>
      <c r="CX33" s="399"/>
      <c r="CY33" s="399"/>
      <c r="CZ33" s="399"/>
      <c r="DA33" s="399"/>
      <c r="DB33" s="399"/>
      <c r="DC33" s="399"/>
      <c r="DD33" s="399"/>
      <c r="DE33" s="399"/>
      <c r="DF33" s="203"/>
      <c r="DG33" s="599" t="s">
        <v>
201</v>
      </c>
      <c r="DH33" s="599"/>
      <c r="DI33" s="205"/>
    </row>
    <row r="34" spans="1:113" ht="32.25" customHeight="1" x14ac:dyDescent="0.15">
      <c r="A34" s="178"/>
      <c r="B34" s="202"/>
      <c r="C34" s="600">
        <f>
IF(E34="","",1)</f>
        <v>
1</v>
      </c>
      <c r="D34" s="600"/>
      <c r="E34" s="601" t="str">
        <f>
IF('各会計、関係団体の財政状況及び健全化判断比率'!B7="","",'各会計、関係団体の財政状況及び健全化判断比率'!B7)</f>
        <v>
一般会計</v>
      </c>
      <c r="F34" s="601"/>
      <c r="G34" s="601"/>
      <c r="H34" s="601"/>
      <c r="I34" s="601"/>
      <c r="J34" s="601"/>
      <c r="K34" s="601"/>
      <c r="L34" s="601"/>
      <c r="M34" s="601"/>
      <c r="N34" s="601"/>
      <c r="O34" s="601"/>
      <c r="P34" s="601"/>
      <c r="Q34" s="601"/>
      <c r="R34" s="601"/>
      <c r="S34" s="601"/>
      <c r="T34" s="178"/>
      <c r="U34" s="600">
        <f>
IF(W34="","",MAX(C34:D43)+1)</f>
        <v>
3</v>
      </c>
      <c r="V34" s="600"/>
      <c r="W34" s="601" t="str">
        <f>
IF('各会計、関係団体の財政状況及び健全化判断比率'!B28="","",'各会計、関係団体の財政状況及び健全化判断比率'!B28)</f>
        <v>
国民健康保険特別会計（事業勘定）</v>
      </c>
      <c r="X34" s="601"/>
      <c r="Y34" s="601"/>
      <c r="Z34" s="601"/>
      <c r="AA34" s="601"/>
      <c r="AB34" s="601"/>
      <c r="AC34" s="601"/>
      <c r="AD34" s="601"/>
      <c r="AE34" s="601"/>
      <c r="AF34" s="601"/>
      <c r="AG34" s="601"/>
      <c r="AH34" s="601"/>
      <c r="AI34" s="601"/>
      <c r="AJ34" s="601"/>
      <c r="AK34" s="601"/>
      <c r="AL34" s="178"/>
      <c r="AM34" s="600">
        <f>
IF(AO34="","",MAX(C34:D43,U34:V43)+1)</f>
        <v>
7</v>
      </c>
      <c r="AN34" s="600"/>
      <c r="AO34" s="601" t="str">
        <f>
IF('各会計、関係団体の財政状況及び健全化判断比率'!B32="","",'各会計、関係団体の財政状況及び健全化判断比率'!B32)</f>
        <v>
水道事業会計</v>
      </c>
      <c r="AP34" s="601"/>
      <c r="AQ34" s="601"/>
      <c r="AR34" s="601"/>
      <c r="AS34" s="601"/>
      <c r="AT34" s="601"/>
      <c r="AU34" s="601"/>
      <c r="AV34" s="601"/>
      <c r="AW34" s="601"/>
      <c r="AX34" s="601"/>
      <c r="AY34" s="601"/>
      <c r="AZ34" s="601"/>
      <c r="BA34" s="601"/>
      <c r="BB34" s="601"/>
      <c r="BC34" s="601"/>
      <c r="BD34" s="178"/>
      <c r="BE34" s="600">
        <f>
IF(BG34="","",MAX(C34:D43,U34:V43,AM34:AN43)+1)</f>
        <v>
9</v>
      </c>
      <c r="BF34" s="600"/>
      <c r="BG34" s="601" t="str">
        <f>
IF('各会計、関係団体の財政状況及び健全化判断比率'!B34="","",'各会計、関係団体の財政状況及び健全化判断比率'!B34)</f>
        <v>
農業集落排水事業特別会計</v>
      </c>
      <c r="BH34" s="601"/>
      <c r="BI34" s="601"/>
      <c r="BJ34" s="601"/>
      <c r="BK34" s="601"/>
      <c r="BL34" s="601"/>
      <c r="BM34" s="601"/>
      <c r="BN34" s="601"/>
      <c r="BO34" s="601"/>
      <c r="BP34" s="601"/>
      <c r="BQ34" s="601"/>
      <c r="BR34" s="601"/>
      <c r="BS34" s="601"/>
      <c r="BT34" s="601"/>
      <c r="BU34" s="601"/>
      <c r="BV34" s="178"/>
      <c r="BW34" s="600">
        <f>
IF(BY34="","",MAX(C34:D43,U34:V43,AM34:AN43,BE34:BF43)+1)</f>
        <v>
11</v>
      </c>
      <c r="BX34" s="600"/>
      <c r="BY34" s="601" t="str">
        <f>
IF('各会計、関係団体の財政状況及び健全化判断比率'!B68="","",'各会計、関係団体の財政状況及び健全化判断比率'!B68)</f>
        <v>
茨城県市町村総合事務組合（一般会計）</v>
      </c>
      <c r="BZ34" s="601"/>
      <c r="CA34" s="601"/>
      <c r="CB34" s="601"/>
      <c r="CC34" s="601"/>
      <c r="CD34" s="601"/>
      <c r="CE34" s="601"/>
      <c r="CF34" s="601"/>
      <c r="CG34" s="601"/>
      <c r="CH34" s="601"/>
      <c r="CI34" s="601"/>
      <c r="CJ34" s="601"/>
      <c r="CK34" s="601"/>
      <c r="CL34" s="601"/>
      <c r="CM34" s="601"/>
      <c r="CN34" s="178"/>
      <c r="CO34" s="600">
        <f>
IF(CQ34="","",MAX(C34:D43,U34:V43,AM34:AN43,BE34:BF43,BW34:BX43)+1)</f>
        <v>
21</v>
      </c>
      <c r="CP34" s="600"/>
      <c r="CQ34" s="601" t="str">
        <f>
IF('各会計、関係団体の財政状況及び健全化判断比率'!BS7="","",'各会計、関係団体の財政状況及び健全化判断比率'!BS7)</f>
        <v>
小美玉市土地開発公社</v>
      </c>
      <c r="CR34" s="601"/>
      <c r="CS34" s="601"/>
      <c r="CT34" s="601"/>
      <c r="CU34" s="601"/>
      <c r="CV34" s="601"/>
      <c r="CW34" s="601"/>
      <c r="CX34" s="601"/>
      <c r="CY34" s="601"/>
      <c r="CZ34" s="601"/>
      <c r="DA34" s="601"/>
      <c r="DB34" s="601"/>
      <c r="DC34" s="601"/>
      <c r="DD34" s="601"/>
      <c r="DE34" s="601"/>
      <c r="DG34" s="602" t="str">
        <f>
IF('各会計、関係団体の財政状況及び健全化判断比率'!BR7="","",'各会計、関係団体の財政状況及び健全化判断比率'!BR7)</f>
        <v/>
      </c>
      <c r="DH34" s="602"/>
      <c r="DI34" s="205"/>
    </row>
    <row r="35" spans="1:113" ht="32.25" customHeight="1" x14ac:dyDescent="0.15">
      <c r="A35" s="178"/>
      <c r="B35" s="202"/>
      <c r="C35" s="600">
        <f>
IF(E35="","",C34+1)</f>
        <v>
2</v>
      </c>
      <c r="D35" s="600"/>
      <c r="E35" s="601" t="str">
        <f>
IF('各会計、関係団体の財政状況及び健全化判断比率'!B8="","",'各会計、関係団体の財政状況及び健全化判断比率'!B8)</f>
        <v>
霊園事業特別会計</v>
      </c>
      <c r="F35" s="601"/>
      <c r="G35" s="601"/>
      <c r="H35" s="601"/>
      <c r="I35" s="601"/>
      <c r="J35" s="601"/>
      <c r="K35" s="601"/>
      <c r="L35" s="601"/>
      <c r="M35" s="601"/>
      <c r="N35" s="601"/>
      <c r="O35" s="601"/>
      <c r="P35" s="601"/>
      <c r="Q35" s="601"/>
      <c r="R35" s="601"/>
      <c r="S35" s="601"/>
      <c r="T35" s="178"/>
      <c r="U35" s="600">
        <f>
IF(W35="","",U34+1)</f>
        <v>
4</v>
      </c>
      <c r="V35" s="600"/>
      <c r="W35" s="601" t="str">
        <f>
IF('各会計、関係団体の財政状況及び健全化判断比率'!B29="","",'各会計、関係団体の財政状況及び健全化判断比率'!B29)</f>
        <v>
後期高齢者医療保険特別会計</v>
      </c>
      <c r="X35" s="601"/>
      <c r="Y35" s="601"/>
      <c r="Z35" s="601"/>
      <c r="AA35" s="601"/>
      <c r="AB35" s="601"/>
      <c r="AC35" s="601"/>
      <c r="AD35" s="601"/>
      <c r="AE35" s="601"/>
      <c r="AF35" s="601"/>
      <c r="AG35" s="601"/>
      <c r="AH35" s="601"/>
      <c r="AI35" s="601"/>
      <c r="AJ35" s="601"/>
      <c r="AK35" s="601"/>
      <c r="AL35" s="178"/>
      <c r="AM35" s="600">
        <f t="shared" ref="AM35:AM43" si="0">
IF(AO35="","",AM34+1)</f>
        <v>
8</v>
      </c>
      <c r="AN35" s="600"/>
      <c r="AO35" s="601" t="str">
        <f>
IF('各会計、関係団体の財政状況及び健全化判断比率'!B33="","",'各会計、関係団体の財政状況及び健全化判断比率'!B33)</f>
        <v>
下水道事業会計</v>
      </c>
      <c r="AP35" s="601"/>
      <c r="AQ35" s="601"/>
      <c r="AR35" s="601"/>
      <c r="AS35" s="601"/>
      <c r="AT35" s="601"/>
      <c r="AU35" s="601"/>
      <c r="AV35" s="601"/>
      <c r="AW35" s="601"/>
      <c r="AX35" s="601"/>
      <c r="AY35" s="601"/>
      <c r="AZ35" s="601"/>
      <c r="BA35" s="601"/>
      <c r="BB35" s="601"/>
      <c r="BC35" s="601"/>
      <c r="BD35" s="178"/>
      <c r="BE35" s="600">
        <f t="shared" ref="BE35:BE43" si="1">
IF(BG35="","",BE34+1)</f>
        <v>
10</v>
      </c>
      <c r="BF35" s="600"/>
      <c r="BG35" s="601" t="str">
        <f>
IF('各会計、関係団体の財政状況及び健全化判断比率'!B35="","",'各会計、関係団体の財政状況及び健全化判断比率'!B35)</f>
        <v>
戸別浄化槽事業特別会計</v>
      </c>
      <c r="BH35" s="601"/>
      <c r="BI35" s="601"/>
      <c r="BJ35" s="601"/>
      <c r="BK35" s="601"/>
      <c r="BL35" s="601"/>
      <c r="BM35" s="601"/>
      <c r="BN35" s="601"/>
      <c r="BO35" s="601"/>
      <c r="BP35" s="601"/>
      <c r="BQ35" s="601"/>
      <c r="BR35" s="601"/>
      <c r="BS35" s="601"/>
      <c r="BT35" s="601"/>
      <c r="BU35" s="601"/>
      <c r="BV35" s="178"/>
      <c r="BW35" s="600">
        <f t="shared" ref="BW35:BW43" si="2">
IF(BY35="","",BW34+1)</f>
        <v>
12</v>
      </c>
      <c r="BX35" s="600"/>
      <c r="BY35" s="601" t="str">
        <f>
IF('各会計、関係団体の財政状況及び健全化判断比率'!B69="","",'各会計、関係団体の財政状況及び健全化判断比率'!B69)</f>
        <v>
茨城県市町村総合事務組合（県民交通災害共済事業特別会計）</v>
      </c>
      <c r="BZ35" s="601"/>
      <c r="CA35" s="601"/>
      <c r="CB35" s="601"/>
      <c r="CC35" s="601"/>
      <c r="CD35" s="601"/>
      <c r="CE35" s="601"/>
      <c r="CF35" s="601"/>
      <c r="CG35" s="601"/>
      <c r="CH35" s="601"/>
      <c r="CI35" s="601"/>
      <c r="CJ35" s="601"/>
      <c r="CK35" s="601"/>
      <c r="CL35" s="601"/>
      <c r="CM35" s="601"/>
      <c r="CN35" s="178"/>
      <c r="CO35" s="600">
        <f t="shared" ref="CO35:CO43" si="3">
IF(CQ35="","",CO34+1)</f>
        <v>
22</v>
      </c>
      <c r="CP35" s="600"/>
      <c r="CQ35" s="601" t="str">
        <f>
IF('各会計、関係団体の財政状況及び健全化判断比率'!BS8="","",'各会計、関係団体の財政状況及び健全化判断比率'!BS8)</f>
        <v>
小美玉ふるさと食品公社</v>
      </c>
      <c r="CR35" s="601"/>
      <c r="CS35" s="601"/>
      <c r="CT35" s="601"/>
      <c r="CU35" s="601"/>
      <c r="CV35" s="601"/>
      <c r="CW35" s="601"/>
      <c r="CX35" s="601"/>
      <c r="CY35" s="601"/>
      <c r="CZ35" s="601"/>
      <c r="DA35" s="601"/>
      <c r="DB35" s="601"/>
      <c r="DC35" s="601"/>
      <c r="DD35" s="601"/>
      <c r="DE35" s="601"/>
      <c r="DG35" s="602" t="str">
        <f>
IF('各会計、関係団体の財政状況及び健全化判断比率'!BR8="","",'各会計、関係団体の財政状況及び健全化判断比率'!BR8)</f>
        <v/>
      </c>
      <c r="DH35" s="602"/>
      <c r="DI35" s="205"/>
    </row>
    <row r="36" spans="1:113" ht="32.25" customHeight="1" x14ac:dyDescent="0.15">
      <c r="A36" s="178"/>
      <c r="B36" s="202"/>
      <c r="C36" s="600" t="str">
        <f>
IF(E36="","",C35+1)</f>
        <v/>
      </c>
      <c r="D36" s="600"/>
      <c r="E36" s="601" t="str">
        <f>
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
IF(W36="","",U35+1)</f>
        <v>
5</v>
      </c>
      <c r="V36" s="600"/>
      <c r="W36" s="601" t="str">
        <f>
IF('各会計、関係団体の財政状況及び健全化判断比率'!B30="","",'各会計、関係団体の財政状況及び健全化判断比率'!B30)</f>
        <v>
介護保険特別会計（保険事業勘定）</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
13</v>
      </c>
      <c r="BX36" s="600"/>
      <c r="BY36" s="601" t="str">
        <f>
IF('各会計、関係団体の財政状況及び健全化判断比率'!B70="","",'各会計、関係団体の財政状況及び健全化判断比率'!B70)</f>
        <v>
茨城県後期高齢者医療広域連合（一般会計）</v>
      </c>
      <c r="BZ36" s="601"/>
      <c r="CA36" s="601"/>
      <c r="CB36" s="601"/>
      <c r="CC36" s="601"/>
      <c r="CD36" s="601"/>
      <c r="CE36" s="601"/>
      <c r="CF36" s="601"/>
      <c r="CG36" s="601"/>
      <c r="CH36" s="601"/>
      <c r="CI36" s="601"/>
      <c r="CJ36" s="601"/>
      <c r="CK36" s="601"/>
      <c r="CL36" s="601"/>
      <c r="CM36" s="601"/>
      <c r="CN36" s="178"/>
      <c r="CO36" s="600">
        <f t="shared" si="3"/>
        <v>
23</v>
      </c>
      <c r="CP36" s="600"/>
      <c r="CQ36" s="601" t="str">
        <f>
IF('各会計、関係団体の財政状況及び健全化判断比率'!BS9="","",'各会計、関係団体の財政状況及び健全化判断比率'!BS9)</f>
        <v>
小美玉農業公社</v>
      </c>
      <c r="CR36" s="601"/>
      <c r="CS36" s="601"/>
      <c r="CT36" s="601"/>
      <c r="CU36" s="601"/>
      <c r="CV36" s="601"/>
      <c r="CW36" s="601"/>
      <c r="CX36" s="601"/>
      <c r="CY36" s="601"/>
      <c r="CZ36" s="601"/>
      <c r="DA36" s="601"/>
      <c r="DB36" s="601"/>
      <c r="DC36" s="601"/>
      <c r="DD36" s="601"/>
      <c r="DE36" s="601"/>
      <c r="DG36" s="602" t="str">
        <f>
IF('各会計、関係団体の財政状況及び健全化判断比率'!BR9="","",'各会計、関係団体の財政状況及び健全化判断比率'!BR9)</f>
        <v/>
      </c>
      <c r="DH36" s="602"/>
      <c r="DI36" s="205"/>
    </row>
    <row r="37" spans="1:113" ht="32.25" customHeight="1" x14ac:dyDescent="0.15">
      <c r="A37" s="178"/>
      <c r="B37" s="202"/>
      <c r="C37" s="600" t="str">
        <f>
IF(E37="","",C36+1)</f>
        <v/>
      </c>
      <c r="D37" s="600"/>
      <c r="E37" s="601" t="str">
        <f>
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
6</v>
      </c>
      <c r="V37" s="600"/>
      <c r="W37" s="601" t="str">
        <f>
IF('各会計、関係団体の財政状況及び健全化判断比率'!B31="","",'各会計、関係団体の財政状況及び健全化判断比率'!B31)</f>
        <v>
介護保険特別会計（介護サービス事業勘定）</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
14</v>
      </c>
      <c r="BX37" s="600"/>
      <c r="BY37" s="601" t="str">
        <f>
IF('各会計、関係団体の財政状況及び健全化判断比率'!B71="","",'各会計、関係団体の財政状況及び健全化判断比率'!B71)</f>
        <v>
茨城県後期高齢者医療広域連合（後期高齢医療特別会計）</v>
      </c>
      <c r="BZ37" s="601"/>
      <c r="CA37" s="601"/>
      <c r="CB37" s="601"/>
      <c r="CC37" s="601"/>
      <c r="CD37" s="601"/>
      <c r="CE37" s="601"/>
      <c r="CF37" s="601"/>
      <c r="CG37" s="601"/>
      <c r="CH37" s="601"/>
      <c r="CI37" s="601"/>
      <c r="CJ37" s="601"/>
      <c r="CK37" s="601"/>
      <c r="CL37" s="601"/>
      <c r="CM37" s="601"/>
      <c r="CN37" s="178"/>
      <c r="CO37" s="600" t="str">
        <f t="shared" si="3"/>
        <v/>
      </c>
      <c r="CP37" s="600"/>
      <c r="CQ37" s="601" t="str">
        <f>
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
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
IF(E38="","",C37+1)</f>
        <v/>
      </c>
      <c r="D38" s="600"/>
      <c r="E38" s="601" t="str">
        <f>
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
15</v>
      </c>
      <c r="BX38" s="600"/>
      <c r="BY38" s="601" t="str">
        <f>
IF('各会計、関係団体の財政状況及び健全化判断比率'!B72="","",'各会計、関係団体の財政状況及び健全化判断比率'!B72)</f>
        <v>
石岡地方斎場組合</v>
      </c>
      <c r="BZ38" s="601"/>
      <c r="CA38" s="601"/>
      <c r="CB38" s="601"/>
      <c r="CC38" s="601"/>
      <c r="CD38" s="601"/>
      <c r="CE38" s="601"/>
      <c r="CF38" s="601"/>
      <c r="CG38" s="601"/>
      <c r="CH38" s="601"/>
      <c r="CI38" s="601"/>
      <c r="CJ38" s="601"/>
      <c r="CK38" s="601"/>
      <c r="CL38" s="601"/>
      <c r="CM38" s="601"/>
      <c r="CN38" s="178"/>
      <c r="CO38" s="600" t="str">
        <f t="shared" si="3"/>
        <v/>
      </c>
      <c r="CP38" s="600"/>
      <c r="CQ38" s="601" t="str">
        <f>
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
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
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
16</v>
      </c>
      <c r="BX39" s="600"/>
      <c r="BY39" s="601" t="str">
        <f>
IF('各会計、関係団体の財政状況及び健全化判断比率'!B73="","",'各会計、関係団体の財政状況及び健全化判断比率'!B73)</f>
        <v>
茨城地方広域環境事務組合</v>
      </c>
      <c r="BZ39" s="601"/>
      <c r="CA39" s="601"/>
      <c r="CB39" s="601"/>
      <c r="CC39" s="601"/>
      <c r="CD39" s="601"/>
      <c r="CE39" s="601"/>
      <c r="CF39" s="601"/>
      <c r="CG39" s="601"/>
      <c r="CH39" s="601"/>
      <c r="CI39" s="601"/>
      <c r="CJ39" s="601"/>
      <c r="CK39" s="601"/>
      <c r="CL39" s="601"/>
      <c r="CM39" s="601"/>
      <c r="CN39" s="178"/>
      <c r="CO39" s="600" t="str">
        <f t="shared" si="3"/>
        <v/>
      </c>
      <c r="CP39" s="600"/>
      <c r="CQ39" s="601" t="str">
        <f>
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
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
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
17</v>
      </c>
      <c r="BX40" s="600"/>
      <c r="BY40" s="601" t="str">
        <f>
IF('各会計、関係団体の財政状況及び健全化判断比率'!B74="","",'各会計、関係団体の財政状況及び健全化判断比率'!B74)</f>
        <v>
霞台厚生施設組合</v>
      </c>
      <c r="BZ40" s="601"/>
      <c r="CA40" s="601"/>
      <c r="CB40" s="601"/>
      <c r="CC40" s="601"/>
      <c r="CD40" s="601"/>
      <c r="CE40" s="601"/>
      <c r="CF40" s="601"/>
      <c r="CG40" s="601"/>
      <c r="CH40" s="601"/>
      <c r="CI40" s="601"/>
      <c r="CJ40" s="601"/>
      <c r="CK40" s="601"/>
      <c r="CL40" s="601"/>
      <c r="CM40" s="601"/>
      <c r="CN40" s="178"/>
      <c r="CO40" s="600" t="str">
        <f t="shared" si="3"/>
        <v/>
      </c>
      <c r="CP40" s="600"/>
      <c r="CQ40" s="601" t="str">
        <f>
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
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
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
18</v>
      </c>
      <c r="BX41" s="600"/>
      <c r="BY41" s="601" t="str">
        <f>
IF('各会計、関係団体の財政状況及び健全化判断比率'!B75="","",'各会計、関係団体の財政状況及び健全化判断比率'!B75)</f>
        <v>
湖北環境衛生組合</v>
      </c>
      <c r="BZ41" s="601"/>
      <c r="CA41" s="601"/>
      <c r="CB41" s="601"/>
      <c r="CC41" s="601"/>
      <c r="CD41" s="601"/>
      <c r="CE41" s="601"/>
      <c r="CF41" s="601"/>
      <c r="CG41" s="601"/>
      <c r="CH41" s="601"/>
      <c r="CI41" s="601"/>
      <c r="CJ41" s="601"/>
      <c r="CK41" s="601"/>
      <c r="CL41" s="601"/>
      <c r="CM41" s="601"/>
      <c r="CN41" s="178"/>
      <c r="CO41" s="600" t="str">
        <f t="shared" si="3"/>
        <v/>
      </c>
      <c r="CP41" s="600"/>
      <c r="CQ41" s="601" t="str">
        <f>
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
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
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
19</v>
      </c>
      <c r="BX42" s="600"/>
      <c r="BY42" s="601" t="str">
        <f>
IF('各会計、関係団体の財政状況及び健全化判断比率'!B76="","",'各会計、関係団体の財政状況及び健全化判断比率'!B76)</f>
        <v>
茨城租税債権管理機構</v>
      </c>
      <c r="BZ42" s="601"/>
      <c r="CA42" s="601"/>
      <c r="CB42" s="601"/>
      <c r="CC42" s="601"/>
      <c r="CD42" s="601"/>
      <c r="CE42" s="601"/>
      <c r="CF42" s="601"/>
      <c r="CG42" s="601"/>
      <c r="CH42" s="601"/>
      <c r="CI42" s="601"/>
      <c r="CJ42" s="601"/>
      <c r="CK42" s="601"/>
      <c r="CL42" s="601"/>
      <c r="CM42" s="601"/>
      <c r="CN42" s="178"/>
      <c r="CO42" s="600" t="str">
        <f t="shared" si="3"/>
        <v/>
      </c>
      <c r="CP42" s="600"/>
      <c r="CQ42" s="601" t="str">
        <f>
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
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
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
20</v>
      </c>
      <c r="BX43" s="600"/>
      <c r="BY43" s="601" t="str">
        <f>
IF('各会計、関係団体の財政状況及び健全化判断比率'!B77="","",'各会計、関係団体の財政状況及び健全化判断比率'!B77)</f>
        <v>
湖北水道企業団</v>
      </c>
      <c r="BZ43" s="601"/>
      <c r="CA43" s="601"/>
      <c r="CB43" s="601"/>
      <c r="CC43" s="601"/>
      <c r="CD43" s="601"/>
      <c r="CE43" s="601"/>
      <c r="CF43" s="601"/>
      <c r="CG43" s="601"/>
      <c r="CH43" s="601"/>
      <c r="CI43" s="601"/>
      <c r="CJ43" s="601"/>
      <c r="CK43" s="601"/>
      <c r="CL43" s="601"/>
      <c r="CM43" s="601"/>
      <c r="CN43" s="178"/>
      <c r="CO43" s="600" t="str">
        <f t="shared" si="3"/>
        <v/>
      </c>
      <c r="CP43" s="600"/>
      <c r="CQ43" s="601" t="str">
        <f>
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
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
202</v>
      </c>
      <c r="E46" s="603" t="s">
        <v>
203</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
204</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
205</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
206</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
207</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
208</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
209</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
604</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3"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562</v>
      </c>
      <c r="G33" s="29" t="s">
        <v>
563</v>
      </c>
      <c r="H33" s="29" t="s">
        <v>
564</v>
      </c>
      <c r="I33" s="29" t="s">
        <v>
565</v>
      </c>
      <c r="J33" s="30" t="s">
        <v>
566</v>
      </c>
      <c r="K33" s="22"/>
      <c r="L33" s="22"/>
      <c r="M33" s="22"/>
      <c r="N33" s="22"/>
      <c r="O33" s="22"/>
      <c r="P33" s="22"/>
    </row>
    <row r="34" spans="1:16" ht="39" customHeight="1" x14ac:dyDescent="0.15">
      <c r="A34" s="22"/>
      <c r="B34" s="31"/>
      <c r="C34" s="1174" t="s">
        <v>
569</v>
      </c>
      <c r="D34" s="1174"/>
      <c r="E34" s="1175"/>
      <c r="F34" s="32">
        <v>
7.13</v>
      </c>
      <c r="G34" s="33">
        <v>
5.12</v>
      </c>
      <c r="H34" s="33">
        <v>
5.67</v>
      </c>
      <c r="I34" s="33">
        <v>
3.69</v>
      </c>
      <c r="J34" s="34">
        <v>
7.63</v>
      </c>
      <c r="K34" s="22"/>
      <c r="L34" s="22"/>
      <c r="M34" s="22"/>
      <c r="N34" s="22"/>
      <c r="O34" s="22"/>
      <c r="P34" s="22"/>
    </row>
    <row r="35" spans="1:16" ht="39" customHeight="1" x14ac:dyDescent="0.15">
      <c r="A35" s="22"/>
      <c r="B35" s="35"/>
      <c r="C35" s="1168" t="s">
        <v>
570</v>
      </c>
      <c r="D35" s="1169"/>
      <c r="E35" s="1170"/>
      <c r="F35" s="36">
        <v>
9.5</v>
      </c>
      <c r="G35" s="37">
        <v>
8</v>
      </c>
      <c r="H35" s="37">
        <v>
5.99</v>
      </c>
      <c r="I35" s="37">
        <v>
6.1</v>
      </c>
      <c r="J35" s="38">
        <v>
6.25</v>
      </c>
      <c r="K35" s="22"/>
      <c r="L35" s="22"/>
      <c r="M35" s="22"/>
      <c r="N35" s="22"/>
      <c r="O35" s="22"/>
      <c r="P35" s="22"/>
    </row>
    <row r="36" spans="1:16" ht="39" customHeight="1" x14ac:dyDescent="0.15">
      <c r="A36" s="22"/>
      <c r="B36" s="35"/>
      <c r="C36" s="1168" t="s">
        <v>
571</v>
      </c>
      <c r="D36" s="1169"/>
      <c r="E36" s="1170"/>
      <c r="F36" s="36" t="s">
        <v>
521</v>
      </c>
      <c r="G36" s="37" t="s">
        <v>
521</v>
      </c>
      <c r="H36" s="37" t="s">
        <v>
521</v>
      </c>
      <c r="I36" s="37">
        <v>
1.05</v>
      </c>
      <c r="J36" s="38">
        <v>
1.57</v>
      </c>
      <c r="K36" s="22"/>
      <c r="L36" s="22"/>
      <c r="M36" s="22"/>
      <c r="N36" s="22"/>
      <c r="O36" s="22"/>
      <c r="P36" s="22"/>
    </row>
    <row r="37" spans="1:16" ht="39" customHeight="1" x14ac:dyDescent="0.15">
      <c r="A37" s="22"/>
      <c r="B37" s="35"/>
      <c r="C37" s="1168" t="s">
        <v>
572</v>
      </c>
      <c r="D37" s="1169"/>
      <c r="E37" s="1170"/>
      <c r="F37" s="36">
        <v>
0.78</v>
      </c>
      <c r="G37" s="37">
        <v>
0.31</v>
      </c>
      <c r="H37" s="37">
        <v>
0.01</v>
      </c>
      <c r="I37" s="37">
        <v>
0.87</v>
      </c>
      <c r="J37" s="38">
        <v>
1.3</v>
      </c>
      <c r="K37" s="22"/>
      <c r="L37" s="22"/>
      <c r="M37" s="22"/>
      <c r="N37" s="22"/>
      <c r="O37" s="22"/>
      <c r="P37" s="22"/>
    </row>
    <row r="38" spans="1:16" ht="39" customHeight="1" x14ac:dyDescent="0.15">
      <c r="A38" s="22"/>
      <c r="B38" s="35"/>
      <c r="C38" s="1168" t="s">
        <v>
573</v>
      </c>
      <c r="D38" s="1169"/>
      <c r="E38" s="1170"/>
      <c r="F38" s="36">
        <v>
0.67</v>
      </c>
      <c r="G38" s="37">
        <v>
0.05</v>
      </c>
      <c r="H38" s="37">
        <v>
0.36</v>
      </c>
      <c r="I38" s="37">
        <v>
0.61</v>
      </c>
      <c r="J38" s="38">
        <v>
0.7</v>
      </c>
      <c r="K38" s="22"/>
      <c r="L38" s="22"/>
      <c r="M38" s="22"/>
      <c r="N38" s="22"/>
      <c r="O38" s="22"/>
      <c r="P38" s="22"/>
    </row>
    <row r="39" spans="1:16" ht="39" customHeight="1" x14ac:dyDescent="0.15">
      <c r="A39" s="22"/>
      <c r="B39" s="35"/>
      <c r="C39" s="1168" t="s">
        <v>
574</v>
      </c>
      <c r="D39" s="1169"/>
      <c r="E39" s="1170"/>
      <c r="F39" s="36">
        <v>
0.1</v>
      </c>
      <c r="G39" s="37">
        <v>
0.05</v>
      </c>
      <c r="H39" s="37">
        <v>
0.04</v>
      </c>
      <c r="I39" s="37">
        <v>
0.11</v>
      </c>
      <c r="J39" s="38">
        <v>
7.0000000000000007E-2</v>
      </c>
      <c r="K39" s="22"/>
      <c r="L39" s="22"/>
      <c r="M39" s="22"/>
      <c r="N39" s="22"/>
      <c r="O39" s="22"/>
      <c r="P39" s="22"/>
    </row>
    <row r="40" spans="1:16" ht="39" customHeight="1" x14ac:dyDescent="0.15">
      <c r="A40" s="22"/>
      <c r="B40" s="35"/>
      <c r="C40" s="1168" t="s">
        <v>
575</v>
      </c>
      <c r="D40" s="1169"/>
      <c r="E40" s="1170"/>
      <c r="F40" s="36">
        <v>
0.03</v>
      </c>
      <c r="G40" s="37">
        <v>
0.02</v>
      </c>
      <c r="H40" s="37">
        <v>
0.01</v>
      </c>
      <c r="I40" s="37">
        <v>
0.02</v>
      </c>
      <c r="J40" s="38">
        <v>
0.03</v>
      </c>
      <c r="K40" s="22"/>
      <c r="L40" s="22"/>
      <c r="M40" s="22"/>
      <c r="N40" s="22"/>
      <c r="O40" s="22"/>
      <c r="P40" s="22"/>
    </row>
    <row r="41" spans="1:16" ht="39" customHeight="1" x14ac:dyDescent="0.15">
      <c r="A41" s="22"/>
      <c r="B41" s="35"/>
      <c r="C41" s="1168" t="s">
        <v>
576</v>
      </c>
      <c r="D41" s="1169"/>
      <c r="E41" s="1170"/>
      <c r="F41" s="36">
        <v>
0.03</v>
      </c>
      <c r="G41" s="37">
        <v>
0.01</v>
      </c>
      <c r="H41" s="37">
        <v>
0.02</v>
      </c>
      <c r="I41" s="37">
        <v>
0.02</v>
      </c>
      <c r="J41" s="38">
        <v>
0.02</v>
      </c>
      <c r="K41" s="22"/>
      <c r="L41" s="22"/>
      <c r="M41" s="22"/>
      <c r="N41" s="22"/>
      <c r="O41" s="22"/>
      <c r="P41" s="22"/>
    </row>
    <row r="42" spans="1:16" ht="39" customHeight="1" x14ac:dyDescent="0.15">
      <c r="A42" s="22"/>
      <c r="B42" s="39"/>
      <c r="C42" s="1168" t="s">
        <v>
577</v>
      </c>
      <c r="D42" s="1169"/>
      <c r="E42" s="1170"/>
      <c r="F42" s="36" t="s">
        <v>
521</v>
      </c>
      <c r="G42" s="37" t="s">
        <v>
521</v>
      </c>
      <c r="H42" s="37" t="s">
        <v>
521</v>
      </c>
      <c r="I42" s="37" t="s">
        <v>
521</v>
      </c>
      <c r="J42" s="38" t="s">
        <v>
521</v>
      </c>
      <c r="K42" s="22"/>
      <c r="L42" s="22"/>
      <c r="M42" s="22"/>
      <c r="N42" s="22"/>
      <c r="O42" s="22"/>
      <c r="P42" s="22"/>
    </row>
    <row r="43" spans="1:16" ht="39" customHeight="1" thickBot="1" x14ac:dyDescent="0.2">
      <c r="A43" s="22"/>
      <c r="B43" s="40"/>
      <c r="C43" s="1171" t="s">
        <v>
578</v>
      </c>
      <c r="D43" s="1172"/>
      <c r="E43" s="1173"/>
      <c r="F43" s="41">
        <v>
2.25</v>
      </c>
      <c r="G43" s="42">
        <v>
2.5499999999999998</v>
      </c>
      <c r="H43" s="42">
        <v>
1.45</v>
      </c>
      <c r="I43" s="42">
        <v>
0.08</v>
      </c>
      <c r="J43" s="43">
        <v>
0.02</v>
      </c>
      <c r="K43" s="22"/>
      <c r="L43" s="22"/>
      <c r="M43" s="22"/>
      <c r="N43" s="22"/>
      <c r="O43" s="22"/>
      <c r="P43" s="22"/>
    </row>
    <row r="44" spans="1:16" ht="39" customHeight="1" x14ac:dyDescent="0.15">
      <c r="A44" s="22"/>
      <c r="B44" s="44" t="s">
        <v>
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zePa2hArCFmbdmo+ejcT3PoOMzrSfOEt+G/z6RHHb5DFmlM7M+8xCBqIaoN+IMYWqfi30mUtwDIpAvYGy8rwg==" saltValue="p2wGYutdi90KJrsP7yhm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E51" zoomScale="80" zoomScaleNormal="80" zoomScaleSheetLayoutView="55" workbookViewId="0">
      <selection activeCell="T54" sqref="T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
      <c r="A44" s="48"/>
      <c r="B44" s="51" t="s">
        <v>
9</v>
      </c>
      <c r="C44" s="52"/>
      <c r="D44" s="52"/>
      <c r="E44" s="53"/>
      <c r="F44" s="53"/>
      <c r="G44" s="53"/>
      <c r="H44" s="53"/>
      <c r="I44" s="53"/>
      <c r="J44" s="54" t="s">
        <v>
2</v>
      </c>
      <c r="K44" s="55" t="s">
        <v>
562</v>
      </c>
      <c r="L44" s="56" t="s">
        <v>
563</v>
      </c>
      <c r="M44" s="56" t="s">
        <v>
564</v>
      </c>
      <c r="N44" s="56" t="s">
        <v>
565</v>
      </c>
      <c r="O44" s="57" t="s">
        <v>
566</v>
      </c>
      <c r="P44" s="48"/>
      <c r="Q44" s="48"/>
      <c r="R44" s="48"/>
      <c r="S44" s="48"/>
      <c r="T44" s="48"/>
      <c r="U44" s="48"/>
    </row>
    <row r="45" spans="1:21" ht="30.75" customHeight="1" x14ac:dyDescent="0.15">
      <c r="A45" s="48"/>
      <c r="B45" s="1176" t="s">
        <v>
10</v>
      </c>
      <c r="C45" s="1177"/>
      <c r="D45" s="58"/>
      <c r="E45" s="1182" t="s">
        <v>
11</v>
      </c>
      <c r="F45" s="1182"/>
      <c r="G45" s="1182"/>
      <c r="H45" s="1182"/>
      <c r="I45" s="1182"/>
      <c r="J45" s="1183"/>
      <c r="K45" s="59">
        <v>
2065</v>
      </c>
      <c r="L45" s="60">
        <v>
2126</v>
      </c>
      <c r="M45" s="60">
        <v>
2206</v>
      </c>
      <c r="N45" s="60">
        <v>
2316</v>
      </c>
      <c r="O45" s="61">
        <v>
2440</v>
      </c>
      <c r="P45" s="48"/>
      <c r="Q45" s="48"/>
      <c r="R45" s="48"/>
      <c r="S45" s="48"/>
      <c r="T45" s="48"/>
      <c r="U45" s="48"/>
    </row>
    <row r="46" spans="1:21" ht="30.75" customHeight="1" x14ac:dyDescent="0.15">
      <c r="A46" s="48"/>
      <c r="B46" s="1178"/>
      <c r="C46" s="1179"/>
      <c r="D46" s="62"/>
      <c r="E46" s="1184" t="s">
        <v>
12</v>
      </c>
      <c r="F46" s="1184"/>
      <c r="G46" s="1184"/>
      <c r="H46" s="1184"/>
      <c r="I46" s="1184"/>
      <c r="J46" s="1185"/>
      <c r="K46" s="63" t="s">
        <v>
521</v>
      </c>
      <c r="L46" s="64" t="s">
        <v>
521</v>
      </c>
      <c r="M46" s="64" t="s">
        <v>
521</v>
      </c>
      <c r="N46" s="64" t="s">
        <v>
521</v>
      </c>
      <c r="O46" s="65" t="s">
        <v>
521</v>
      </c>
      <c r="P46" s="48"/>
      <c r="Q46" s="48"/>
      <c r="R46" s="48"/>
      <c r="S46" s="48"/>
      <c r="T46" s="48"/>
      <c r="U46" s="48"/>
    </row>
    <row r="47" spans="1:21" ht="30.75" customHeight="1" x14ac:dyDescent="0.15">
      <c r="A47" s="48"/>
      <c r="B47" s="1178"/>
      <c r="C47" s="1179"/>
      <c r="D47" s="62"/>
      <c r="E47" s="1184" t="s">
        <v>
13</v>
      </c>
      <c r="F47" s="1184"/>
      <c r="G47" s="1184"/>
      <c r="H47" s="1184"/>
      <c r="I47" s="1184"/>
      <c r="J47" s="1185"/>
      <c r="K47" s="63" t="s">
        <v>
521</v>
      </c>
      <c r="L47" s="64" t="s">
        <v>
521</v>
      </c>
      <c r="M47" s="64" t="s">
        <v>
521</v>
      </c>
      <c r="N47" s="64" t="s">
        <v>
521</v>
      </c>
      <c r="O47" s="65" t="s">
        <v>
521</v>
      </c>
      <c r="P47" s="48"/>
      <c r="Q47" s="48"/>
      <c r="R47" s="48"/>
      <c r="S47" s="48"/>
      <c r="T47" s="48"/>
      <c r="U47" s="48"/>
    </row>
    <row r="48" spans="1:21" ht="30.75" customHeight="1" x14ac:dyDescent="0.15">
      <c r="A48" s="48"/>
      <c r="B48" s="1178"/>
      <c r="C48" s="1179"/>
      <c r="D48" s="62"/>
      <c r="E48" s="1184" t="s">
        <v>
14</v>
      </c>
      <c r="F48" s="1184"/>
      <c r="G48" s="1184"/>
      <c r="H48" s="1184"/>
      <c r="I48" s="1184"/>
      <c r="J48" s="1185"/>
      <c r="K48" s="63">
        <v>
805</v>
      </c>
      <c r="L48" s="64">
        <v>
862</v>
      </c>
      <c r="M48" s="64">
        <v>
902</v>
      </c>
      <c r="N48" s="64">
        <v>
717</v>
      </c>
      <c r="O48" s="65">
        <v>
689</v>
      </c>
      <c r="P48" s="48"/>
      <c r="Q48" s="48"/>
      <c r="R48" s="48"/>
      <c r="S48" s="48"/>
      <c r="T48" s="48"/>
      <c r="U48" s="48"/>
    </row>
    <row r="49" spans="1:21" ht="30.75" customHeight="1" x14ac:dyDescent="0.15">
      <c r="A49" s="48"/>
      <c r="B49" s="1178"/>
      <c r="C49" s="1179"/>
      <c r="D49" s="62"/>
      <c r="E49" s="1184" t="s">
        <v>
15</v>
      </c>
      <c r="F49" s="1184"/>
      <c r="G49" s="1184"/>
      <c r="H49" s="1184"/>
      <c r="I49" s="1184"/>
      <c r="J49" s="1185"/>
      <c r="K49" s="63">
        <v>
59</v>
      </c>
      <c r="L49" s="64">
        <v>
50</v>
      </c>
      <c r="M49" s="64">
        <v>
9</v>
      </c>
      <c r="N49" s="64" t="s">
        <v>
521</v>
      </c>
      <c r="O49" s="65" t="s">
        <v>
521</v>
      </c>
      <c r="P49" s="48"/>
      <c r="Q49" s="48"/>
      <c r="R49" s="48"/>
      <c r="S49" s="48"/>
      <c r="T49" s="48"/>
      <c r="U49" s="48"/>
    </row>
    <row r="50" spans="1:21" ht="30.75" customHeight="1" x14ac:dyDescent="0.15">
      <c r="A50" s="48"/>
      <c r="B50" s="1178"/>
      <c r="C50" s="1179"/>
      <c r="D50" s="62"/>
      <c r="E50" s="1184" t="s">
        <v>
16</v>
      </c>
      <c r="F50" s="1184"/>
      <c r="G50" s="1184"/>
      <c r="H50" s="1184"/>
      <c r="I50" s="1184"/>
      <c r="J50" s="1185"/>
      <c r="K50" s="63" t="s">
        <v>
521</v>
      </c>
      <c r="L50" s="64" t="s">
        <v>
521</v>
      </c>
      <c r="M50" s="64" t="s">
        <v>
521</v>
      </c>
      <c r="N50" s="64" t="s">
        <v>
521</v>
      </c>
      <c r="O50" s="65" t="s">
        <v>
521</v>
      </c>
      <c r="P50" s="48"/>
      <c r="Q50" s="48"/>
      <c r="R50" s="48"/>
      <c r="S50" s="48"/>
      <c r="T50" s="48"/>
      <c r="U50" s="48"/>
    </row>
    <row r="51" spans="1:21" ht="30.75" customHeight="1" x14ac:dyDescent="0.15">
      <c r="A51" s="48"/>
      <c r="B51" s="1180"/>
      <c r="C51" s="1181"/>
      <c r="D51" s="66"/>
      <c r="E51" s="1184" t="s">
        <v>
17</v>
      </c>
      <c r="F51" s="1184"/>
      <c r="G51" s="1184"/>
      <c r="H51" s="1184"/>
      <c r="I51" s="1184"/>
      <c r="J51" s="1185"/>
      <c r="K51" s="63">
        <v>
0</v>
      </c>
      <c r="L51" s="64">
        <v>
0</v>
      </c>
      <c r="M51" s="64">
        <v>
0</v>
      </c>
      <c r="N51" s="64">
        <v>
0</v>
      </c>
      <c r="O51" s="65">
        <v>
0</v>
      </c>
      <c r="P51" s="48"/>
      <c r="Q51" s="48"/>
      <c r="R51" s="48"/>
      <c r="S51" s="48"/>
      <c r="T51" s="48"/>
      <c r="U51" s="48"/>
    </row>
    <row r="52" spans="1:21" ht="30.75" customHeight="1" x14ac:dyDescent="0.15">
      <c r="A52" s="48"/>
      <c r="B52" s="1186" t="s">
        <v>
18</v>
      </c>
      <c r="C52" s="1187"/>
      <c r="D52" s="66"/>
      <c r="E52" s="1184" t="s">
        <v>
19</v>
      </c>
      <c r="F52" s="1184"/>
      <c r="G52" s="1184"/>
      <c r="H52" s="1184"/>
      <c r="I52" s="1184"/>
      <c r="J52" s="1185"/>
      <c r="K52" s="63">
        <v>
2148</v>
      </c>
      <c r="L52" s="64">
        <v>
2198</v>
      </c>
      <c r="M52" s="64">
        <v>
2254</v>
      </c>
      <c r="N52" s="64">
        <v>
2339</v>
      </c>
      <c r="O52" s="65">
        <v>
2428</v>
      </c>
      <c r="P52" s="48"/>
      <c r="Q52" s="48"/>
      <c r="R52" s="48"/>
      <c r="S52" s="48"/>
      <c r="T52" s="48"/>
      <c r="U52" s="48"/>
    </row>
    <row r="53" spans="1:21" ht="30.75" customHeight="1" thickBot="1" x14ac:dyDescent="0.2">
      <c r="A53" s="48"/>
      <c r="B53" s="1188" t="s">
        <v>
20</v>
      </c>
      <c r="C53" s="1189"/>
      <c r="D53" s="67"/>
      <c r="E53" s="1190" t="s">
        <v>
21</v>
      </c>
      <c r="F53" s="1190"/>
      <c r="G53" s="1190"/>
      <c r="H53" s="1190"/>
      <c r="I53" s="1190"/>
      <c r="J53" s="1191"/>
      <c r="K53" s="68">
        <v>
781</v>
      </c>
      <c r="L53" s="69">
        <v>
840</v>
      </c>
      <c r="M53" s="69">
        <v>
863</v>
      </c>
      <c r="N53" s="69">
        <v>
694</v>
      </c>
      <c r="O53" s="70">
        <v>
701</v>
      </c>
      <c r="P53" s="48"/>
      <c r="Q53" s="48"/>
      <c r="R53" s="48"/>
      <c r="S53" s="48"/>
      <c r="T53" s="48"/>
      <c r="U53" s="48"/>
    </row>
    <row r="54" spans="1:21" ht="24" customHeight="1" x14ac:dyDescent="0.15">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23</v>
      </c>
      <c r="C55" s="73"/>
      <c r="D55" s="73"/>
      <c r="E55" s="73"/>
      <c r="F55" s="73"/>
      <c r="G55" s="73"/>
      <c r="H55" s="73"/>
      <c r="I55" s="73"/>
      <c r="J55" s="73"/>
      <c r="K55" s="74"/>
      <c r="L55" s="74"/>
      <c r="M55" s="74"/>
      <c r="N55" s="74"/>
      <c r="O55" s="75" t="s">
        <v>
24</v>
      </c>
      <c r="P55" s="48"/>
      <c r="Q55" s="48"/>
      <c r="R55" s="48"/>
      <c r="S55" s="48"/>
      <c r="T55" s="48"/>
      <c r="U55" s="48"/>
    </row>
    <row r="56" spans="1:21" ht="31.5" customHeight="1" thickBot="1" x14ac:dyDescent="0.2">
      <c r="A56" s="48"/>
      <c r="B56" s="76"/>
      <c r="C56" s="77"/>
      <c r="D56" s="77"/>
      <c r="E56" s="78"/>
      <c r="F56" s="78"/>
      <c r="G56" s="78"/>
      <c r="H56" s="78"/>
      <c r="I56" s="78"/>
      <c r="J56" s="79" t="s">
        <v>
2</v>
      </c>
      <c r="K56" s="80" t="s">
        <v>
579</v>
      </c>
      <c r="L56" s="81" t="s">
        <v>
580</v>
      </c>
      <c r="M56" s="81" t="s">
        <v>
581</v>
      </c>
      <c r="N56" s="81" t="s">
        <v>
582</v>
      </c>
      <c r="O56" s="82" t="s">
        <v>
583</v>
      </c>
      <c r="P56" s="48"/>
      <c r="Q56" s="48"/>
      <c r="R56" s="48"/>
      <c r="S56" s="48"/>
      <c r="T56" s="48"/>
      <c r="U56" s="48"/>
    </row>
    <row r="57" spans="1:21" ht="31.5" customHeight="1" x14ac:dyDescent="0.15">
      <c r="B57" s="1192" t="s">
        <v>
25</v>
      </c>
      <c r="C57" s="1193"/>
      <c r="D57" s="1196" t="s">
        <v>
26</v>
      </c>
      <c r="E57" s="1197"/>
      <c r="F57" s="1197"/>
      <c r="G57" s="1197"/>
      <c r="H57" s="1197"/>
      <c r="I57" s="1197"/>
      <c r="J57" s="1198"/>
      <c r="K57" s="83"/>
      <c r="L57" s="84"/>
      <c r="M57" s="84"/>
      <c r="N57" s="84"/>
      <c r="O57" s="85"/>
    </row>
    <row r="58" spans="1:21" ht="31.5" customHeight="1" thickBot="1" x14ac:dyDescent="0.2">
      <c r="B58" s="1194"/>
      <c r="C58" s="1195"/>
      <c r="D58" s="1199" t="s">
        <v>
27</v>
      </c>
      <c r="E58" s="1200"/>
      <c r="F58" s="1200"/>
      <c r="G58" s="1200"/>
      <c r="H58" s="1200"/>
      <c r="I58" s="1200"/>
      <c r="J58" s="1201"/>
      <c r="K58" s="86"/>
      <c r="L58" s="87"/>
      <c r="M58" s="87"/>
      <c r="N58" s="87"/>
      <c r="O58" s="88"/>
    </row>
    <row r="59" spans="1:21" ht="24" customHeight="1" x14ac:dyDescent="0.15">
      <c r="B59" s="89"/>
      <c r="C59" s="89"/>
      <c r="D59" s="90" t="s">
        <v>
28</v>
      </c>
      <c r="E59" s="91"/>
      <c r="F59" s="91"/>
      <c r="G59" s="91"/>
      <c r="H59" s="91"/>
      <c r="I59" s="91"/>
      <c r="J59" s="91"/>
      <c r="K59" s="91"/>
      <c r="L59" s="91"/>
      <c r="M59" s="91"/>
      <c r="N59" s="91"/>
      <c r="O59" s="91"/>
    </row>
    <row r="60" spans="1:21" ht="24" customHeight="1" x14ac:dyDescent="0.15">
      <c r="B60" s="92"/>
      <c r="C60" s="92"/>
      <c r="D60" s="90" t="s">
        <v>
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i7k7bzIAgu6xSrv0QQwW1eFFzI5aF5sYjBRLKfEyTjE1rgff4F5b118Y1JjM+ghaArRfk8kIHYx4g1KKu6kNQ==" saltValue="jFQB8wcl6wAvMBhNH3hC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6" zoomScale="70" zoomScaleNormal="70" zoomScaleSheetLayoutView="100" workbookViewId="0">
      <selection activeCell="M51" sqref="M5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8</v>
      </c>
    </row>
    <row r="40" spans="2:13" ht="27.75" customHeight="1" thickBot="1" x14ac:dyDescent="0.2">
      <c r="B40" s="95" t="s">
        <v>
9</v>
      </c>
      <c r="C40" s="96"/>
      <c r="D40" s="96"/>
      <c r="E40" s="97"/>
      <c r="F40" s="97"/>
      <c r="G40" s="97"/>
      <c r="H40" s="98" t="s">
        <v>
2</v>
      </c>
      <c r="I40" s="99" t="s">
        <v>
562</v>
      </c>
      <c r="J40" s="100" t="s">
        <v>
563</v>
      </c>
      <c r="K40" s="100" t="s">
        <v>
564</v>
      </c>
      <c r="L40" s="100" t="s">
        <v>
565</v>
      </c>
      <c r="M40" s="101" t="s">
        <v>
566</v>
      </c>
    </row>
    <row r="41" spans="2:13" ht="27.75" customHeight="1" x14ac:dyDescent="0.15">
      <c r="B41" s="1202" t="s">
        <v>
30</v>
      </c>
      <c r="C41" s="1203"/>
      <c r="D41" s="102"/>
      <c r="E41" s="1208" t="s">
        <v>
31</v>
      </c>
      <c r="F41" s="1208"/>
      <c r="G41" s="1208"/>
      <c r="H41" s="1209"/>
      <c r="I41" s="351">
        <v>
25981</v>
      </c>
      <c r="J41" s="352">
        <v>
26840</v>
      </c>
      <c r="K41" s="352">
        <v>
27335</v>
      </c>
      <c r="L41" s="352">
        <v>
28353</v>
      </c>
      <c r="M41" s="353">
        <v>
28622</v>
      </c>
    </row>
    <row r="42" spans="2:13" ht="27.75" customHeight="1" x14ac:dyDescent="0.15">
      <c r="B42" s="1204"/>
      <c r="C42" s="1205"/>
      <c r="D42" s="103"/>
      <c r="E42" s="1210" t="s">
        <v>
32</v>
      </c>
      <c r="F42" s="1210"/>
      <c r="G42" s="1210"/>
      <c r="H42" s="1211"/>
      <c r="I42" s="354" t="s">
        <v>
521</v>
      </c>
      <c r="J42" s="355" t="s">
        <v>
521</v>
      </c>
      <c r="K42" s="355" t="s">
        <v>
521</v>
      </c>
      <c r="L42" s="355" t="s">
        <v>
521</v>
      </c>
      <c r="M42" s="356" t="s">
        <v>
521</v>
      </c>
    </row>
    <row r="43" spans="2:13" ht="27.75" customHeight="1" x14ac:dyDescent="0.15">
      <c r="B43" s="1204"/>
      <c r="C43" s="1205"/>
      <c r="D43" s="103"/>
      <c r="E43" s="1210" t="s">
        <v>
33</v>
      </c>
      <c r="F43" s="1210"/>
      <c r="G43" s="1210"/>
      <c r="H43" s="1211"/>
      <c r="I43" s="354">
        <v>
12403</v>
      </c>
      <c r="J43" s="355">
        <v>
12127</v>
      </c>
      <c r="K43" s="355">
        <v>
12128</v>
      </c>
      <c r="L43" s="355">
        <v>
11403</v>
      </c>
      <c r="M43" s="356">
        <v>
10366</v>
      </c>
    </row>
    <row r="44" spans="2:13" ht="27.75" customHeight="1" x14ac:dyDescent="0.15">
      <c r="B44" s="1204"/>
      <c r="C44" s="1205"/>
      <c r="D44" s="103"/>
      <c r="E44" s="1210" t="s">
        <v>
34</v>
      </c>
      <c r="F44" s="1210"/>
      <c r="G44" s="1210"/>
      <c r="H44" s="1211"/>
      <c r="I44" s="354">
        <v>
57</v>
      </c>
      <c r="J44" s="355">
        <v>
9</v>
      </c>
      <c r="K44" s="355">
        <v>
9</v>
      </c>
      <c r="L44" s="355" t="s">
        <v>
521</v>
      </c>
      <c r="M44" s="356" t="s">
        <v>
521</v>
      </c>
    </row>
    <row r="45" spans="2:13" ht="27.75" customHeight="1" x14ac:dyDescent="0.15">
      <c r="B45" s="1204"/>
      <c r="C45" s="1205"/>
      <c r="D45" s="103"/>
      <c r="E45" s="1210" t="s">
        <v>
35</v>
      </c>
      <c r="F45" s="1210"/>
      <c r="G45" s="1210"/>
      <c r="H45" s="1211"/>
      <c r="I45" s="354">
        <v>
3107</v>
      </c>
      <c r="J45" s="355">
        <v>
3052</v>
      </c>
      <c r="K45" s="355">
        <v>
3048</v>
      </c>
      <c r="L45" s="355">
        <v>
2934</v>
      </c>
      <c r="M45" s="356">
        <v>
3059</v>
      </c>
    </row>
    <row r="46" spans="2:13" ht="27.75" customHeight="1" x14ac:dyDescent="0.15">
      <c r="B46" s="1204"/>
      <c r="C46" s="1205"/>
      <c r="D46" s="104"/>
      <c r="E46" s="1210" t="s">
        <v>
36</v>
      </c>
      <c r="F46" s="1210"/>
      <c r="G46" s="1210"/>
      <c r="H46" s="1211"/>
      <c r="I46" s="354" t="s">
        <v>
521</v>
      </c>
      <c r="J46" s="355">
        <v>
5</v>
      </c>
      <c r="K46" s="355" t="s">
        <v>
521</v>
      </c>
      <c r="L46" s="355">
        <v>
2</v>
      </c>
      <c r="M46" s="356" t="s">
        <v>
521</v>
      </c>
    </row>
    <row r="47" spans="2:13" ht="27.75" customHeight="1" x14ac:dyDescent="0.15">
      <c r="B47" s="1204"/>
      <c r="C47" s="1205"/>
      <c r="D47" s="105"/>
      <c r="E47" s="1212" t="s">
        <v>
37</v>
      </c>
      <c r="F47" s="1213"/>
      <c r="G47" s="1213"/>
      <c r="H47" s="1214"/>
      <c r="I47" s="354" t="s">
        <v>
521</v>
      </c>
      <c r="J47" s="355" t="s">
        <v>
521</v>
      </c>
      <c r="K47" s="355" t="s">
        <v>
521</v>
      </c>
      <c r="L47" s="355" t="s">
        <v>
521</v>
      </c>
      <c r="M47" s="356" t="s">
        <v>
521</v>
      </c>
    </row>
    <row r="48" spans="2:13" ht="27.75" customHeight="1" x14ac:dyDescent="0.15">
      <c r="B48" s="1204"/>
      <c r="C48" s="1205"/>
      <c r="D48" s="103"/>
      <c r="E48" s="1210" t="s">
        <v>
38</v>
      </c>
      <c r="F48" s="1210"/>
      <c r="G48" s="1210"/>
      <c r="H48" s="1211"/>
      <c r="I48" s="354" t="s">
        <v>
521</v>
      </c>
      <c r="J48" s="355" t="s">
        <v>
521</v>
      </c>
      <c r="K48" s="355" t="s">
        <v>
521</v>
      </c>
      <c r="L48" s="355" t="s">
        <v>
521</v>
      </c>
      <c r="M48" s="356" t="s">
        <v>
521</v>
      </c>
    </row>
    <row r="49" spans="2:13" ht="27.75" customHeight="1" x14ac:dyDescent="0.15">
      <c r="B49" s="1206"/>
      <c r="C49" s="1207"/>
      <c r="D49" s="103"/>
      <c r="E49" s="1210" t="s">
        <v>
39</v>
      </c>
      <c r="F49" s="1210"/>
      <c r="G49" s="1210"/>
      <c r="H49" s="1211"/>
      <c r="I49" s="354" t="s">
        <v>
521</v>
      </c>
      <c r="J49" s="355" t="s">
        <v>
521</v>
      </c>
      <c r="K49" s="355" t="s">
        <v>
521</v>
      </c>
      <c r="L49" s="355" t="s">
        <v>
521</v>
      </c>
      <c r="M49" s="356" t="s">
        <v>
521</v>
      </c>
    </row>
    <row r="50" spans="2:13" ht="27.75" customHeight="1" x14ac:dyDescent="0.15">
      <c r="B50" s="1215" t="s">
        <v>
40</v>
      </c>
      <c r="C50" s="1216"/>
      <c r="D50" s="106"/>
      <c r="E50" s="1210" t="s">
        <v>
41</v>
      </c>
      <c r="F50" s="1210"/>
      <c r="G50" s="1210"/>
      <c r="H50" s="1211"/>
      <c r="I50" s="354">
        <v>
6880</v>
      </c>
      <c r="J50" s="355">
        <v>
6910</v>
      </c>
      <c r="K50" s="355">
        <v>
6662</v>
      </c>
      <c r="L50" s="355">
        <v>
6446</v>
      </c>
      <c r="M50" s="356">
        <v>
8074</v>
      </c>
    </row>
    <row r="51" spans="2:13" ht="27.75" customHeight="1" x14ac:dyDescent="0.15">
      <c r="B51" s="1204"/>
      <c r="C51" s="1205"/>
      <c r="D51" s="103"/>
      <c r="E51" s="1210" t="s">
        <v>
42</v>
      </c>
      <c r="F51" s="1210"/>
      <c r="G51" s="1210"/>
      <c r="H51" s="1211"/>
      <c r="I51" s="354">
        <v>
936</v>
      </c>
      <c r="J51" s="355">
        <v>
1020</v>
      </c>
      <c r="K51" s="355">
        <v>
1116</v>
      </c>
      <c r="L51" s="355">
        <v>
1173</v>
      </c>
      <c r="M51" s="356">
        <v>
1151</v>
      </c>
    </row>
    <row r="52" spans="2:13" ht="27.75" customHeight="1" x14ac:dyDescent="0.15">
      <c r="B52" s="1206"/>
      <c r="C52" s="1207"/>
      <c r="D52" s="103"/>
      <c r="E52" s="1210" t="s">
        <v>
43</v>
      </c>
      <c r="F52" s="1210"/>
      <c r="G52" s="1210"/>
      <c r="H52" s="1211"/>
      <c r="I52" s="354">
        <v>
26851</v>
      </c>
      <c r="J52" s="355">
        <v>
27327</v>
      </c>
      <c r="K52" s="355">
        <v>
27716</v>
      </c>
      <c r="L52" s="355">
        <v>
28299</v>
      </c>
      <c r="M52" s="356">
        <v>
27915</v>
      </c>
    </row>
    <row r="53" spans="2:13" ht="27.75" customHeight="1" thickBot="1" x14ac:dyDescent="0.2">
      <c r="B53" s="1217" t="s">
        <v>
44</v>
      </c>
      <c r="C53" s="1218"/>
      <c r="D53" s="107"/>
      <c r="E53" s="1219" t="s">
        <v>
45</v>
      </c>
      <c r="F53" s="1219"/>
      <c r="G53" s="1219"/>
      <c r="H53" s="1220"/>
      <c r="I53" s="357">
        <v>
6880</v>
      </c>
      <c r="J53" s="358">
        <v>
6775</v>
      </c>
      <c r="K53" s="358">
        <v>
7026</v>
      </c>
      <c r="L53" s="358">
        <v>
6774</v>
      </c>
      <c r="M53" s="359">
        <v>
4906</v>
      </c>
    </row>
    <row r="54" spans="2:13" ht="27.75" customHeight="1" x14ac:dyDescent="0.15">
      <c r="B54" s="108" t="s">
        <v>
46</v>
      </c>
      <c r="C54" s="109"/>
      <c r="D54" s="109"/>
      <c r="E54" s="110"/>
      <c r="F54" s="110"/>
      <c r="G54" s="110"/>
      <c r="H54" s="110"/>
      <c r="I54" s="111"/>
      <c r="J54" s="111"/>
      <c r="K54" s="111"/>
      <c r="L54" s="111"/>
      <c r="M54" s="111"/>
    </row>
    <row r="55" spans="2:13" x14ac:dyDescent="0.15"/>
  </sheetData>
  <sheetProtection algorithmName="SHA-512" hashValue="gIQXnsLz83IcHpM1MWHZkyuZimH9NUoNED1ZZPQmXD1QDxcGuxm+ptFejCQ9LwVkKIZIU6XDh/waFO/OAsl8RA==" saltValue="/MuPyZHE5Cv/7QlXhfy5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1" zoomScale="80" zoomScaleNormal="80" zoomScaleSheetLayoutView="100" workbookViewId="0">
      <selection activeCell="G55" sqref="G55"/>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
47</v>
      </c>
    </row>
    <row r="54" spans="2:8" ht="29.25" customHeight="1" thickBot="1" x14ac:dyDescent="0.25">
      <c r="B54" s="113" t="s">
        <v>
1</v>
      </c>
      <c r="C54" s="114"/>
      <c r="D54" s="114"/>
      <c r="E54" s="115" t="s">
        <v>
2</v>
      </c>
      <c r="F54" s="116" t="s">
        <v>
564</v>
      </c>
      <c r="G54" s="116" t="s">
        <v>
565</v>
      </c>
      <c r="H54" s="117" t="s">
        <v>
566</v>
      </c>
    </row>
    <row r="55" spans="2:8" ht="52.5" customHeight="1" x14ac:dyDescent="0.15">
      <c r="B55" s="118"/>
      <c r="C55" s="1229" t="s">
        <v>
48</v>
      </c>
      <c r="D55" s="1229"/>
      <c r="E55" s="1230"/>
      <c r="F55" s="119">
        <v>
2652</v>
      </c>
      <c r="G55" s="119">
        <v>
2872</v>
      </c>
      <c r="H55" s="120">
        <v>
2999</v>
      </c>
    </row>
    <row r="56" spans="2:8" ht="52.5" customHeight="1" x14ac:dyDescent="0.15">
      <c r="B56" s="121"/>
      <c r="C56" s="1231" t="s">
        <v>
49</v>
      </c>
      <c r="D56" s="1231"/>
      <c r="E56" s="1232"/>
      <c r="F56" s="122">
        <v>
1856</v>
      </c>
      <c r="G56" s="122">
        <v>
1698</v>
      </c>
      <c r="H56" s="123">
        <v>
1830</v>
      </c>
    </row>
    <row r="57" spans="2:8" ht="53.25" customHeight="1" x14ac:dyDescent="0.15">
      <c r="B57" s="121"/>
      <c r="C57" s="1233" t="s">
        <v>
50</v>
      </c>
      <c r="D57" s="1233"/>
      <c r="E57" s="1234"/>
      <c r="F57" s="124">
        <v>
3697</v>
      </c>
      <c r="G57" s="124">
        <v>
3525</v>
      </c>
      <c r="H57" s="125">
        <v>
4731</v>
      </c>
    </row>
    <row r="58" spans="2:8" ht="45.75" customHeight="1" x14ac:dyDescent="0.15">
      <c r="B58" s="126"/>
      <c r="C58" s="1221" t="s">
        <v>
584</v>
      </c>
      <c r="D58" s="1222"/>
      <c r="E58" s="1223"/>
      <c r="F58" s="127">
        <v>
1102</v>
      </c>
      <c r="G58" s="127">
        <v>
792</v>
      </c>
      <c r="H58" s="128">
        <v>
1943</v>
      </c>
    </row>
    <row r="59" spans="2:8" ht="45.75" customHeight="1" x14ac:dyDescent="0.15">
      <c r="B59" s="126"/>
      <c r="C59" s="1221" t="s">
        <v>
585</v>
      </c>
      <c r="D59" s="1222"/>
      <c r="E59" s="1223"/>
      <c r="F59" s="127">
        <v>
1910</v>
      </c>
      <c r="G59" s="127">
        <v>
1882</v>
      </c>
      <c r="H59" s="128">
        <v>
1857</v>
      </c>
    </row>
    <row r="60" spans="2:8" ht="45.75" customHeight="1" x14ac:dyDescent="0.15">
      <c r="B60" s="126"/>
      <c r="C60" s="1221" t="s">
        <v>
586</v>
      </c>
      <c r="D60" s="1222"/>
      <c r="E60" s="1223"/>
      <c r="F60" s="127">
        <v>
183</v>
      </c>
      <c r="G60" s="127">
        <v>
179</v>
      </c>
      <c r="H60" s="128">
        <v>
238</v>
      </c>
    </row>
    <row r="61" spans="2:8" ht="45.75" customHeight="1" x14ac:dyDescent="0.15">
      <c r="B61" s="126"/>
      <c r="C61" s="1221" t="s">
        <v>
587</v>
      </c>
      <c r="D61" s="1222"/>
      <c r="E61" s="1223"/>
      <c r="F61" s="127">
        <v>
79</v>
      </c>
      <c r="G61" s="127">
        <v>
120</v>
      </c>
      <c r="H61" s="128">
        <v>
144</v>
      </c>
    </row>
    <row r="62" spans="2:8" ht="45.75" customHeight="1" thickBot="1" x14ac:dyDescent="0.2">
      <c r="B62" s="129"/>
      <c r="C62" s="1224" t="s">
        <v>
588</v>
      </c>
      <c r="D62" s="1225"/>
      <c r="E62" s="1226"/>
      <c r="F62" s="130">
        <v>
125</v>
      </c>
      <c r="G62" s="130">
        <v>
132</v>
      </c>
      <c r="H62" s="131">
        <v>
118</v>
      </c>
    </row>
    <row r="63" spans="2:8" ht="52.5" customHeight="1" thickBot="1" x14ac:dyDescent="0.2">
      <c r="B63" s="132"/>
      <c r="C63" s="1227" t="s">
        <v>
51</v>
      </c>
      <c r="D63" s="1227"/>
      <c r="E63" s="1228"/>
      <c r="F63" s="133">
        <v>
8205</v>
      </c>
      <c r="G63" s="133">
        <v>
8095</v>
      </c>
      <c r="H63" s="134">
        <v>
9559</v>
      </c>
    </row>
    <row r="64" spans="2:8" x14ac:dyDescent="0.15"/>
  </sheetData>
  <sheetProtection algorithmName="SHA-512" hashValue="eUu4aslnBQT6Jol/sp2/xtxrRtOdSX6l0+qhE+/DHOkAinYZLhYg64vVMNRq3kolwJImN/IGIMry7pGMB/3ArA==" saltValue="FS/AS7O06/COx6FMu/zO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
52</v>
      </c>
      <c r="E2" s="146"/>
      <c r="F2" s="147" t="s">
        <v>
559</v>
      </c>
      <c r="G2" s="148"/>
      <c r="H2" s="149"/>
    </row>
    <row r="3" spans="1:8" x14ac:dyDescent="0.15">
      <c r="A3" s="145" t="s">
        <v>
552</v>
      </c>
      <c r="B3" s="150"/>
      <c r="C3" s="151"/>
      <c r="D3" s="152">
        <v>
80551</v>
      </c>
      <c r="E3" s="153"/>
      <c r="F3" s="154">
        <v>
70615</v>
      </c>
      <c r="G3" s="155"/>
      <c r="H3" s="156"/>
    </row>
    <row r="4" spans="1:8" x14ac:dyDescent="0.15">
      <c r="A4" s="157"/>
      <c r="B4" s="158"/>
      <c r="C4" s="159"/>
      <c r="D4" s="160">
        <v>
28129</v>
      </c>
      <c r="E4" s="161"/>
      <c r="F4" s="162">
        <v>
37382</v>
      </c>
      <c r="G4" s="163"/>
      <c r="H4" s="164"/>
    </row>
    <row r="5" spans="1:8" x14ac:dyDescent="0.15">
      <c r="A5" s="145" t="s">
        <v>
554</v>
      </c>
      <c r="B5" s="150"/>
      <c r="C5" s="151"/>
      <c r="D5" s="152">
        <v>
112636</v>
      </c>
      <c r="E5" s="153"/>
      <c r="F5" s="154">
        <v>
69185</v>
      </c>
      <c r="G5" s="155"/>
      <c r="H5" s="156"/>
    </row>
    <row r="6" spans="1:8" x14ac:dyDescent="0.15">
      <c r="A6" s="157"/>
      <c r="B6" s="158"/>
      <c r="C6" s="159"/>
      <c r="D6" s="160">
        <v>
30631</v>
      </c>
      <c r="E6" s="161"/>
      <c r="F6" s="162">
        <v>
38519</v>
      </c>
      <c r="G6" s="163"/>
      <c r="H6" s="164"/>
    </row>
    <row r="7" spans="1:8" x14ac:dyDescent="0.15">
      <c r="A7" s="145" t="s">
        <v>
555</v>
      </c>
      <c r="B7" s="150"/>
      <c r="C7" s="151"/>
      <c r="D7" s="152">
        <v>
96951</v>
      </c>
      <c r="E7" s="153"/>
      <c r="F7" s="154">
        <v>
70166</v>
      </c>
      <c r="G7" s="155"/>
      <c r="H7" s="156"/>
    </row>
    <row r="8" spans="1:8" x14ac:dyDescent="0.15">
      <c r="A8" s="157"/>
      <c r="B8" s="158"/>
      <c r="C8" s="159"/>
      <c r="D8" s="160">
        <v>
22606</v>
      </c>
      <c r="E8" s="161"/>
      <c r="F8" s="162">
        <v>
36115</v>
      </c>
      <c r="G8" s="163"/>
      <c r="H8" s="164"/>
    </row>
    <row r="9" spans="1:8" x14ac:dyDescent="0.15">
      <c r="A9" s="145" t="s">
        <v>
556</v>
      </c>
      <c r="B9" s="150"/>
      <c r="C9" s="151"/>
      <c r="D9" s="152">
        <v>
116661</v>
      </c>
      <c r="E9" s="153"/>
      <c r="F9" s="154">
        <v>
92632</v>
      </c>
      <c r="G9" s="155"/>
      <c r="H9" s="156"/>
    </row>
    <row r="10" spans="1:8" x14ac:dyDescent="0.15">
      <c r="A10" s="157"/>
      <c r="B10" s="158"/>
      <c r="C10" s="159"/>
      <c r="D10" s="160">
        <v>
20008</v>
      </c>
      <c r="E10" s="161"/>
      <c r="F10" s="162">
        <v>
47978</v>
      </c>
      <c r="G10" s="163"/>
      <c r="H10" s="164"/>
    </row>
    <row r="11" spans="1:8" x14ac:dyDescent="0.15">
      <c r="A11" s="145" t="s">
        <v>
557</v>
      </c>
      <c r="B11" s="150"/>
      <c r="C11" s="151"/>
      <c r="D11" s="152">
        <v>
90021</v>
      </c>
      <c r="E11" s="153"/>
      <c r="F11" s="154">
        <v>
96469</v>
      </c>
      <c r="G11" s="155"/>
      <c r="H11" s="156"/>
    </row>
    <row r="12" spans="1:8" x14ac:dyDescent="0.15">
      <c r="A12" s="157"/>
      <c r="B12" s="158"/>
      <c r="C12" s="165"/>
      <c r="D12" s="160">
        <v>
34177</v>
      </c>
      <c r="E12" s="161"/>
      <c r="F12" s="162">
        <v>
49775</v>
      </c>
      <c r="G12" s="163"/>
      <c r="H12" s="164"/>
    </row>
    <row r="13" spans="1:8" x14ac:dyDescent="0.15">
      <c r="A13" s="145"/>
      <c r="B13" s="150"/>
      <c r="C13" s="166"/>
      <c r="D13" s="167">
        <v>
99364</v>
      </c>
      <c r="E13" s="168"/>
      <c r="F13" s="169">
        <v>
79813</v>
      </c>
      <c r="G13" s="170"/>
      <c r="H13" s="156"/>
    </row>
    <row r="14" spans="1:8" x14ac:dyDescent="0.15">
      <c r="A14" s="157"/>
      <c r="B14" s="158"/>
      <c r="C14" s="159"/>
      <c r="D14" s="160">
        <v>
27110</v>
      </c>
      <c r="E14" s="161"/>
      <c r="F14" s="162">
        <v>
41954</v>
      </c>
      <c r="G14" s="163"/>
      <c r="H14" s="164"/>
    </row>
    <row r="17" spans="1:11" x14ac:dyDescent="0.15">
      <c r="A17" s="141" t="s">
        <v>
53</v>
      </c>
    </row>
    <row r="18" spans="1:11" x14ac:dyDescent="0.15">
      <c r="A18" s="171"/>
      <c r="B18" s="171" t="str">
        <f>
実質収支比率等に係る経年分析!F$46</f>
        <v>
H29</v>
      </c>
      <c r="C18" s="171" t="str">
        <f>
実質収支比率等に係る経年分析!G$46</f>
        <v>
H30</v>
      </c>
      <c r="D18" s="171" t="str">
        <f>
実質収支比率等に係る経年分析!H$46</f>
        <v>
R01</v>
      </c>
      <c r="E18" s="171" t="str">
        <f>
実質収支比率等に係る経年分析!I$46</f>
        <v>
R02</v>
      </c>
      <c r="F18" s="171" t="str">
        <f>
実質収支比率等に係る経年分析!J$46</f>
        <v>
R03</v>
      </c>
    </row>
    <row r="19" spans="1:11" x14ac:dyDescent="0.15">
      <c r="A19" s="171" t="s">
        <v>
54</v>
      </c>
      <c r="B19" s="171">
        <f>
ROUND(VALUE(SUBSTITUTE(実質収支比率等に係る経年分析!F$48,"▲","-")),2)</f>
        <v>
7.15</v>
      </c>
      <c r="C19" s="171">
        <f>
ROUND(VALUE(SUBSTITUTE(実質収支比率等に係る経年分析!G$48,"▲","-")),2)</f>
        <v>
5.13</v>
      </c>
      <c r="D19" s="171">
        <f>
ROUND(VALUE(SUBSTITUTE(実質収支比率等に係る経年分析!H$48,"▲","-")),2)</f>
        <v>
5.41</v>
      </c>
      <c r="E19" s="171">
        <f>
ROUND(VALUE(SUBSTITUTE(実質収支比率等に係る経年分析!I$48,"▲","-")),2)</f>
        <v>
3.7</v>
      </c>
      <c r="F19" s="171">
        <f>
ROUND(VALUE(SUBSTITUTE(実質収支比率等に係る経年分析!J$48,"▲","-")),2)</f>
        <v>
7.65</v>
      </c>
    </row>
    <row r="20" spans="1:11" x14ac:dyDescent="0.15">
      <c r="A20" s="171" t="s">
        <v>
55</v>
      </c>
      <c r="B20" s="171">
        <f>
ROUND(VALUE(SUBSTITUTE(実質収支比率等に係る経年分析!F$47,"▲","-")),2)</f>
        <v>
23.95</v>
      </c>
      <c r="C20" s="171">
        <f>
ROUND(VALUE(SUBSTITUTE(実質収支比率等に係る経年分析!G$47,"▲","-")),2)</f>
        <v>
22.54</v>
      </c>
      <c r="D20" s="171">
        <f>
ROUND(VALUE(SUBSTITUTE(実質収支比率等に係る経年分析!H$47,"▲","-")),2)</f>
        <v>
20.32</v>
      </c>
      <c r="E20" s="171">
        <f>
ROUND(VALUE(SUBSTITUTE(実質収支比率等に係る経年分析!I$47,"▲","-")),2)</f>
        <v>
21.4</v>
      </c>
      <c r="F20" s="171">
        <f>
ROUND(VALUE(SUBSTITUTE(実質収支比率等に係る経年分析!J$47,"▲","-")),2)</f>
        <v>
21.56</v>
      </c>
    </row>
    <row r="21" spans="1:11" x14ac:dyDescent="0.15">
      <c r="A21" s="171" t="s">
        <v>
56</v>
      </c>
      <c r="B21" s="171">
        <f>
IF(ISNUMBER(VALUE(SUBSTITUTE(実質収支比率等に係る経年分析!F$49,"▲","-"))),ROUND(VALUE(SUBSTITUTE(実質収支比率等に係る経年分析!F$49,"▲","-")),2),NA())</f>
        <v>
1.21</v>
      </c>
      <c r="C21" s="171">
        <f>
IF(ISNUMBER(VALUE(SUBSTITUTE(実質収支比率等に係る経年分析!G$49,"▲","-"))),ROUND(VALUE(SUBSTITUTE(実質収支比率等に係る経年分析!G$49,"▲","-")),2),NA())</f>
        <v>
-2.2400000000000002</v>
      </c>
      <c r="D21" s="171">
        <f>
IF(ISNUMBER(VALUE(SUBSTITUTE(実質収支比率等に係る経年分析!H$49,"▲","-"))),ROUND(VALUE(SUBSTITUTE(実質収支比率等に係る経年分析!H$49,"▲","-")),2),NA())</f>
        <v>
-0.54</v>
      </c>
      <c r="E21" s="171">
        <f>
IF(ISNUMBER(VALUE(SUBSTITUTE(実質収支比率等に係る経年分析!I$49,"▲","-"))),ROUND(VALUE(SUBSTITUTE(実質収支比率等に係る経年分析!I$49,"▲","-")),2),NA())</f>
        <v>
1.26</v>
      </c>
      <c r="F21" s="171">
        <f>
IF(ISNUMBER(VALUE(SUBSTITUTE(実質収支比率等に係る経年分析!J$49,"▲","-"))),ROUND(VALUE(SUBSTITUTE(実質収支比率等に係る経年分析!J$49,"▲","-")),2),NA())</f>
        <v>
4.99</v>
      </c>
    </row>
    <row r="24" spans="1:11" x14ac:dyDescent="0.15">
      <c r="A24" s="141" t="s">
        <v>
57</v>
      </c>
    </row>
    <row r="25" spans="1:11" x14ac:dyDescent="0.15">
      <c r="A25" s="172"/>
      <c r="B25" s="172" t="str">
        <f>
連結実質赤字比率に係る赤字・黒字の構成分析!F$33</f>
        <v>
H29</v>
      </c>
      <c r="C25" s="172"/>
      <c r="D25" s="172" t="str">
        <f>
連結実質赤字比率に係る赤字・黒字の構成分析!G$33</f>
        <v>
H30</v>
      </c>
      <c r="E25" s="172"/>
      <c r="F25" s="172" t="str">
        <f>
連結実質赤字比率に係る赤字・黒字の構成分析!H$33</f>
        <v>
R01</v>
      </c>
      <c r="G25" s="172"/>
      <c r="H25" s="172" t="str">
        <f>
連結実質赤字比率に係る赤字・黒字の構成分析!I$33</f>
        <v>
R02</v>
      </c>
      <c r="I25" s="172"/>
      <c r="J25" s="172" t="str">
        <f>
連結実質赤字比率に係る赤字・黒字の構成分析!J$33</f>
        <v>
R03</v>
      </c>
      <c r="K25" s="172"/>
    </row>
    <row r="26" spans="1:11" x14ac:dyDescent="0.15">
      <c r="A26" s="172"/>
      <c r="B26" s="172" t="s">
        <v>
58</v>
      </c>
      <c r="C26" s="172" t="s">
        <v>
59</v>
      </c>
      <c r="D26" s="172" t="s">
        <v>
58</v>
      </c>
      <c r="E26" s="172" t="s">
        <v>
59</v>
      </c>
      <c r="F26" s="172" t="s">
        <v>
58</v>
      </c>
      <c r="G26" s="172" t="s">
        <v>
59</v>
      </c>
      <c r="H26" s="172" t="s">
        <v>
58</v>
      </c>
      <c r="I26" s="172" t="s">
        <v>
59</v>
      </c>
      <c r="J26" s="172" t="s">
        <v>
58</v>
      </c>
      <c r="K26" s="172" t="s">
        <v>
59</v>
      </c>
    </row>
    <row r="27" spans="1:11" x14ac:dyDescent="0.15">
      <c r="A27" s="172" t="str">
        <f>
IF(連結実質赤字比率に係る赤字・黒字の構成分析!C$43="",NA(),連結実質赤字比率に係る赤字・黒字の構成分析!C$43)</f>
        <v>
その他会計（黒字）</v>
      </c>
      <c r="B27" s="172" t="e">
        <f>
IF(ROUND(VALUE(SUBSTITUTE(連結実質赤字比率に係る赤字・黒字の構成分析!F$43,"▲", "-")), 2) &lt; 0, ABS(ROUND(VALUE(SUBSTITUTE(連結実質赤字比率に係る赤字・黒字の構成分析!F$43,"▲", "-")), 2)), NA())</f>
        <v>
#N/A</v>
      </c>
      <c r="C27" s="172">
        <f>
IF(ROUND(VALUE(SUBSTITUTE(連結実質赤字比率に係る赤字・黒字の構成分析!F$43,"▲", "-")), 2) &gt;= 0, ABS(ROUND(VALUE(SUBSTITUTE(連結実質赤字比率に係る赤字・黒字の構成分析!F$43,"▲", "-")), 2)), NA())</f>
        <v>
2.25</v>
      </c>
      <c r="D27" s="172" t="e">
        <f>
IF(ROUND(VALUE(SUBSTITUTE(連結実質赤字比率に係る赤字・黒字の構成分析!G$43,"▲", "-")), 2) &lt; 0, ABS(ROUND(VALUE(SUBSTITUTE(連結実質赤字比率に係る赤字・黒字の構成分析!G$43,"▲", "-")), 2)), NA())</f>
        <v>
#N/A</v>
      </c>
      <c r="E27" s="172">
        <f>
IF(ROUND(VALUE(SUBSTITUTE(連結実質赤字比率に係る赤字・黒字の構成分析!G$43,"▲", "-")), 2) &gt;= 0, ABS(ROUND(VALUE(SUBSTITUTE(連結実質赤字比率に係る赤字・黒字の構成分析!G$43,"▲", "-")), 2)), NA())</f>
        <v>
2.5499999999999998</v>
      </c>
      <c r="F27" s="172" t="e">
        <f>
IF(ROUND(VALUE(SUBSTITUTE(連結実質赤字比率に係る赤字・黒字の構成分析!H$43,"▲", "-")), 2) &lt; 0, ABS(ROUND(VALUE(SUBSTITUTE(連結実質赤字比率に係る赤字・黒字の構成分析!H$43,"▲", "-")), 2)), NA())</f>
        <v>
#N/A</v>
      </c>
      <c r="G27" s="172">
        <f>
IF(ROUND(VALUE(SUBSTITUTE(連結実質赤字比率に係る赤字・黒字の構成分析!H$43,"▲", "-")), 2) &gt;= 0, ABS(ROUND(VALUE(SUBSTITUTE(連結実質赤字比率に係る赤字・黒字の構成分析!H$43,"▲", "-")), 2)), NA())</f>
        <v>
1.45</v>
      </c>
      <c r="H27" s="172" t="e">
        <f>
IF(ROUND(VALUE(SUBSTITUTE(連結実質赤字比率に係る赤字・黒字の構成分析!I$43,"▲", "-")), 2) &lt; 0, ABS(ROUND(VALUE(SUBSTITUTE(連結実質赤字比率に係る赤字・黒字の構成分析!I$43,"▲", "-")), 2)), NA())</f>
        <v>
#N/A</v>
      </c>
      <c r="I27" s="172">
        <f>
IF(ROUND(VALUE(SUBSTITUTE(連結実質赤字比率に係る赤字・黒字の構成分析!I$43,"▲", "-")), 2) &gt;= 0, ABS(ROUND(VALUE(SUBSTITUTE(連結実質赤字比率に係る赤字・黒字の構成分析!I$43,"▲", "-")), 2)), NA())</f>
        <v>
0.08</v>
      </c>
      <c r="J27" s="172" t="e">
        <f>
IF(ROUND(VALUE(SUBSTITUTE(連結実質赤字比率に係る赤字・黒字の構成分析!J$43,"▲", "-")), 2) &lt; 0, ABS(ROUND(VALUE(SUBSTITUTE(連結実質赤字比率に係る赤字・黒字の構成分析!J$43,"▲", "-")), 2)), NA())</f>
        <v>
#N/A</v>
      </c>
      <c r="K27" s="172">
        <f>
IF(ROUND(VALUE(SUBSTITUTE(連結実質赤字比率に係る赤字・黒字の構成分析!J$43,"▲", "-")), 2) &gt;= 0, ABS(ROUND(VALUE(SUBSTITUTE(連結実質赤字比率に係る赤字・黒字の構成分析!J$43,"▲", "-")), 2)), NA())</f>
        <v>
0.02</v>
      </c>
    </row>
    <row r="28" spans="1:11" x14ac:dyDescent="0.15">
      <c r="A28" s="172" t="str">
        <f>
IF(連結実質赤字比率に係る赤字・黒字の構成分析!C$42="",NA(),連結実質赤字比率に係る赤字・黒字の構成分析!C$42)</f>
        <v>
その他会計（赤字）</v>
      </c>
      <c r="B28" s="172" t="e">
        <f>
IF(ROUND(VALUE(SUBSTITUTE(連結実質赤字比率に係る赤字・黒字の構成分析!F$42,"▲", "-")), 2) &lt; 0, ABS(ROUND(VALUE(SUBSTITUTE(連結実質赤字比率に係る赤字・黒字の構成分析!F$42,"▲", "-")), 2)), NA())</f>
        <v>
#VALUE!</v>
      </c>
      <c r="C28" s="172" t="e">
        <f>
IF(ROUND(VALUE(SUBSTITUTE(連結実質赤字比率に係る赤字・黒字の構成分析!F$42,"▲", "-")), 2) &gt;= 0, ABS(ROUND(VALUE(SUBSTITUTE(連結実質赤字比率に係る赤字・黒字の構成分析!F$42,"▲", "-")), 2)), NA())</f>
        <v>
#VALUE!</v>
      </c>
      <c r="D28" s="172" t="e">
        <f>
IF(ROUND(VALUE(SUBSTITUTE(連結実質赤字比率に係る赤字・黒字の構成分析!G$42,"▲", "-")), 2) &lt; 0, ABS(ROUND(VALUE(SUBSTITUTE(連結実質赤字比率に係る赤字・黒字の構成分析!G$42,"▲", "-")), 2)), NA())</f>
        <v>
#VALUE!</v>
      </c>
      <c r="E28" s="172" t="e">
        <f>
IF(ROUND(VALUE(SUBSTITUTE(連結実質赤字比率に係る赤字・黒字の構成分析!G$42,"▲", "-")), 2) &gt;= 0, ABS(ROUND(VALUE(SUBSTITUTE(連結実質赤字比率に係る赤字・黒字の構成分析!G$42,"▲", "-")), 2)), NA())</f>
        <v>
#VALUE!</v>
      </c>
      <c r="F28" s="172" t="e">
        <f>
IF(ROUND(VALUE(SUBSTITUTE(連結実質赤字比率に係る赤字・黒字の構成分析!H$42,"▲", "-")), 2) &lt; 0, ABS(ROUND(VALUE(SUBSTITUTE(連結実質赤字比率に係る赤字・黒字の構成分析!H$42,"▲", "-")), 2)), NA())</f>
        <v>
#VALUE!</v>
      </c>
      <c r="G28" s="172" t="e">
        <f>
IF(ROUND(VALUE(SUBSTITUTE(連結実質赤字比率に係る赤字・黒字の構成分析!H$42,"▲", "-")), 2) &gt;= 0, ABS(ROUND(VALUE(SUBSTITUTE(連結実質赤字比率に係る赤字・黒字の構成分析!H$42,"▲", "-")), 2)), NA())</f>
        <v>
#VALUE!</v>
      </c>
      <c r="H28" s="172" t="e">
        <f>
IF(ROUND(VALUE(SUBSTITUTE(連結実質赤字比率に係る赤字・黒字の構成分析!I$42,"▲", "-")), 2) &lt; 0, ABS(ROUND(VALUE(SUBSTITUTE(連結実質赤字比率に係る赤字・黒字の構成分析!I$42,"▲", "-")), 2)), NA())</f>
        <v>
#VALUE!</v>
      </c>
      <c r="I28" s="172" t="e">
        <f>
IF(ROUND(VALUE(SUBSTITUTE(連結実質赤字比率に係る赤字・黒字の構成分析!I$42,"▲", "-")), 2) &gt;= 0, ABS(ROUND(VALUE(SUBSTITUTE(連結実質赤字比率に係る赤字・黒字の構成分析!I$42,"▲", "-")), 2)), NA())</f>
        <v>
#VALUE!</v>
      </c>
      <c r="J28" s="172" t="e">
        <f>
IF(ROUND(VALUE(SUBSTITUTE(連結実質赤字比率に係る赤字・黒字の構成分析!J$42,"▲", "-")), 2) &lt; 0, ABS(ROUND(VALUE(SUBSTITUTE(連結実質赤字比率に係る赤字・黒字の構成分析!J$42,"▲", "-")), 2)), NA())</f>
        <v>
#VALUE!</v>
      </c>
      <c r="K28" s="172" t="e">
        <f>
IF(ROUND(VALUE(SUBSTITUTE(連結実質赤字比率に係る赤字・黒字の構成分析!J$42,"▲", "-")), 2) &gt;= 0, ABS(ROUND(VALUE(SUBSTITUTE(連結実質赤字比率に係る赤字・黒字の構成分析!J$42,"▲", "-")), 2)), NA())</f>
        <v>
#VALUE!</v>
      </c>
    </row>
    <row r="29" spans="1:11" x14ac:dyDescent="0.15">
      <c r="A29" s="172" t="str">
        <f>
IF(連結実質赤字比率に係る赤字・黒字の構成分析!C$41="",NA(),連結実質赤字比率に係る赤字・黒字の構成分析!C$41)</f>
        <v>
戸別浄化槽事業特別会計</v>
      </c>
      <c r="B29" s="172" t="e">
        <f>
IF(ROUND(VALUE(SUBSTITUTE(連結実質赤字比率に係る赤字・黒字の構成分析!F$41,"▲", "-")), 2) &lt; 0, ABS(ROUND(VALUE(SUBSTITUTE(連結実質赤字比率に係る赤字・黒字の構成分析!F$41,"▲", "-")), 2)), NA())</f>
        <v>
#N/A</v>
      </c>
      <c r="C29" s="172">
        <f>
IF(ROUND(VALUE(SUBSTITUTE(連結実質赤字比率に係る赤字・黒字の構成分析!F$41,"▲", "-")), 2) &gt;= 0, ABS(ROUND(VALUE(SUBSTITUTE(連結実質赤字比率に係る赤字・黒字の構成分析!F$41,"▲", "-")), 2)), NA())</f>
        <v>
0.03</v>
      </c>
      <c r="D29" s="172" t="e">
        <f>
IF(ROUND(VALUE(SUBSTITUTE(連結実質赤字比率に係る赤字・黒字の構成分析!G$41,"▲", "-")), 2) &lt; 0, ABS(ROUND(VALUE(SUBSTITUTE(連結実質赤字比率に係る赤字・黒字の構成分析!G$41,"▲", "-")), 2)), NA())</f>
        <v>
#N/A</v>
      </c>
      <c r="E29" s="172">
        <f>
IF(ROUND(VALUE(SUBSTITUTE(連結実質赤字比率に係る赤字・黒字の構成分析!G$41,"▲", "-")), 2) &gt;= 0, ABS(ROUND(VALUE(SUBSTITUTE(連結実質赤字比率に係る赤字・黒字の構成分析!G$41,"▲", "-")), 2)), NA())</f>
        <v>
0.01</v>
      </c>
      <c r="F29" s="172" t="e">
        <f>
IF(ROUND(VALUE(SUBSTITUTE(連結実質赤字比率に係る赤字・黒字の構成分析!H$41,"▲", "-")), 2) &lt; 0, ABS(ROUND(VALUE(SUBSTITUTE(連結実質赤字比率に係る赤字・黒字の構成分析!H$41,"▲", "-")), 2)), NA())</f>
        <v>
#N/A</v>
      </c>
      <c r="G29" s="172">
        <f>
IF(ROUND(VALUE(SUBSTITUTE(連結実質赤字比率に係る赤字・黒字の構成分析!H$41,"▲", "-")), 2) &gt;= 0, ABS(ROUND(VALUE(SUBSTITUTE(連結実質赤字比率に係る赤字・黒字の構成分析!H$41,"▲", "-")), 2)), NA())</f>
        <v>
0.02</v>
      </c>
      <c r="H29" s="172" t="e">
        <f>
IF(ROUND(VALUE(SUBSTITUTE(連結実質赤字比率に係る赤字・黒字の構成分析!I$41,"▲", "-")), 2) &lt; 0, ABS(ROUND(VALUE(SUBSTITUTE(連結実質赤字比率に係る赤字・黒字の構成分析!I$41,"▲", "-")), 2)), NA())</f>
        <v>
#N/A</v>
      </c>
      <c r="I29" s="172">
        <f>
IF(ROUND(VALUE(SUBSTITUTE(連結実質赤字比率に係る赤字・黒字の構成分析!I$41,"▲", "-")), 2) &gt;= 0, ABS(ROUND(VALUE(SUBSTITUTE(連結実質赤字比率に係る赤字・黒字の構成分析!I$41,"▲", "-")), 2)), NA())</f>
        <v>
0.02</v>
      </c>
      <c r="J29" s="172" t="e">
        <f>
IF(ROUND(VALUE(SUBSTITUTE(連結実質赤字比率に係る赤字・黒字の構成分析!J$41,"▲", "-")), 2) &lt; 0, ABS(ROUND(VALUE(SUBSTITUTE(連結実質赤字比率に係る赤字・黒字の構成分析!J$41,"▲", "-")), 2)), NA())</f>
        <v>
#N/A</v>
      </c>
      <c r="K29" s="172">
        <f>
IF(ROUND(VALUE(SUBSTITUTE(連結実質赤字比率に係る赤字・黒字の構成分析!J$41,"▲", "-")), 2) &gt;= 0, ABS(ROUND(VALUE(SUBSTITUTE(連結実質赤字比率に係る赤字・黒字の構成分析!J$41,"▲", "-")), 2)), NA())</f>
        <v>
0.02</v>
      </c>
    </row>
    <row r="30" spans="1:11" x14ac:dyDescent="0.15">
      <c r="A30" s="172" t="str">
        <f>
IF(連結実質赤字比率に係る赤字・黒字の構成分析!C$40="",NA(),連結実質赤字比率に係る赤字・黒字の構成分析!C$40)</f>
        <v>
後期高齢者医療保険特別会計</v>
      </c>
      <c r="B30" s="172" t="e">
        <f>
IF(ROUND(VALUE(SUBSTITUTE(連結実質赤字比率に係る赤字・黒字の構成分析!F$40,"▲", "-")), 2) &lt; 0, ABS(ROUND(VALUE(SUBSTITUTE(連結実質赤字比率に係る赤字・黒字の構成分析!F$40,"▲", "-")), 2)), NA())</f>
        <v>
#N/A</v>
      </c>
      <c r="C30" s="172">
        <f>
IF(ROUND(VALUE(SUBSTITUTE(連結実質赤字比率に係る赤字・黒字の構成分析!F$40,"▲", "-")), 2) &gt;= 0, ABS(ROUND(VALUE(SUBSTITUTE(連結実質赤字比率に係る赤字・黒字の構成分析!F$40,"▲", "-")), 2)), NA())</f>
        <v>
0.03</v>
      </c>
      <c r="D30" s="172" t="e">
        <f>
IF(ROUND(VALUE(SUBSTITUTE(連結実質赤字比率に係る赤字・黒字の構成分析!G$40,"▲", "-")), 2) &lt; 0, ABS(ROUND(VALUE(SUBSTITUTE(連結実質赤字比率に係る赤字・黒字の構成分析!G$40,"▲", "-")), 2)), NA())</f>
        <v>
#N/A</v>
      </c>
      <c r="E30" s="172">
        <f>
IF(ROUND(VALUE(SUBSTITUTE(連結実質赤字比率に係る赤字・黒字の構成分析!G$40,"▲", "-")), 2) &gt;= 0, ABS(ROUND(VALUE(SUBSTITUTE(連結実質赤字比率に係る赤字・黒字の構成分析!G$40,"▲", "-")), 2)), NA())</f>
        <v>
0.02</v>
      </c>
      <c r="F30" s="172" t="e">
        <f>
IF(ROUND(VALUE(SUBSTITUTE(連結実質赤字比率に係る赤字・黒字の構成分析!H$40,"▲", "-")), 2) &lt; 0, ABS(ROUND(VALUE(SUBSTITUTE(連結実質赤字比率に係る赤字・黒字の構成分析!H$40,"▲", "-")), 2)), NA())</f>
        <v>
#N/A</v>
      </c>
      <c r="G30" s="172">
        <f>
IF(ROUND(VALUE(SUBSTITUTE(連結実質赤字比率に係る赤字・黒字の構成分析!H$40,"▲", "-")), 2) &gt;= 0, ABS(ROUND(VALUE(SUBSTITUTE(連結実質赤字比率に係る赤字・黒字の構成分析!H$40,"▲", "-")), 2)), NA())</f>
        <v>
0.01</v>
      </c>
      <c r="H30" s="172" t="e">
        <f>
IF(ROUND(VALUE(SUBSTITUTE(連結実質赤字比率に係る赤字・黒字の構成分析!I$40,"▲", "-")), 2) &lt; 0, ABS(ROUND(VALUE(SUBSTITUTE(連結実質赤字比率に係る赤字・黒字の構成分析!I$40,"▲", "-")), 2)), NA())</f>
        <v>
#N/A</v>
      </c>
      <c r="I30" s="172">
        <f>
IF(ROUND(VALUE(SUBSTITUTE(連結実質赤字比率に係る赤字・黒字の構成分析!I$40,"▲", "-")), 2) &gt;= 0, ABS(ROUND(VALUE(SUBSTITUTE(連結実質赤字比率に係る赤字・黒字の構成分析!I$40,"▲", "-")), 2)), NA())</f>
        <v>
0.02</v>
      </c>
      <c r="J30" s="172" t="e">
        <f>
IF(ROUND(VALUE(SUBSTITUTE(連結実質赤字比率に係る赤字・黒字の構成分析!J$40,"▲", "-")), 2) &lt; 0, ABS(ROUND(VALUE(SUBSTITUTE(連結実質赤字比率に係る赤字・黒字の構成分析!J$40,"▲", "-")), 2)), NA())</f>
        <v>
#N/A</v>
      </c>
      <c r="K30" s="172">
        <f>
IF(ROUND(VALUE(SUBSTITUTE(連結実質赤字比率に係る赤字・黒字の構成分析!J$40,"▲", "-")), 2) &gt;= 0, ABS(ROUND(VALUE(SUBSTITUTE(連結実質赤字比率に係る赤字・黒字の構成分析!J$40,"▲", "-")), 2)), NA())</f>
        <v>
0.03</v>
      </c>
    </row>
    <row r="31" spans="1:11" x14ac:dyDescent="0.15">
      <c r="A31" s="172" t="str">
        <f>
IF(連結実質赤字比率に係る赤字・黒字の構成分析!C$39="",NA(),連結実質赤字比率に係る赤字・黒字の構成分析!C$39)</f>
        <v>
農業集落排水事業特別会計</v>
      </c>
      <c r="B31" s="172" t="e">
        <f>
IF(ROUND(VALUE(SUBSTITUTE(連結実質赤字比率に係る赤字・黒字の構成分析!F$39,"▲", "-")), 2) &lt; 0, ABS(ROUND(VALUE(SUBSTITUTE(連結実質赤字比率に係る赤字・黒字の構成分析!F$39,"▲", "-")), 2)), NA())</f>
        <v>
#N/A</v>
      </c>
      <c r="C31" s="172">
        <f>
IF(ROUND(VALUE(SUBSTITUTE(連結実質赤字比率に係る赤字・黒字の構成分析!F$39,"▲", "-")), 2) &gt;= 0, ABS(ROUND(VALUE(SUBSTITUTE(連結実質赤字比率に係る赤字・黒字の構成分析!F$39,"▲", "-")), 2)), NA())</f>
        <v>
0.1</v>
      </c>
      <c r="D31" s="172" t="e">
        <f>
IF(ROUND(VALUE(SUBSTITUTE(連結実質赤字比率に係る赤字・黒字の構成分析!G$39,"▲", "-")), 2) &lt; 0, ABS(ROUND(VALUE(SUBSTITUTE(連結実質赤字比率に係る赤字・黒字の構成分析!G$39,"▲", "-")), 2)), NA())</f>
        <v>
#N/A</v>
      </c>
      <c r="E31" s="172">
        <f>
IF(ROUND(VALUE(SUBSTITUTE(連結実質赤字比率に係る赤字・黒字の構成分析!G$39,"▲", "-")), 2) &gt;= 0, ABS(ROUND(VALUE(SUBSTITUTE(連結実質赤字比率に係る赤字・黒字の構成分析!G$39,"▲", "-")), 2)), NA())</f>
        <v>
0.05</v>
      </c>
      <c r="F31" s="172" t="e">
        <f>
IF(ROUND(VALUE(SUBSTITUTE(連結実質赤字比率に係る赤字・黒字の構成分析!H$39,"▲", "-")), 2) &lt; 0, ABS(ROUND(VALUE(SUBSTITUTE(連結実質赤字比率に係る赤字・黒字の構成分析!H$39,"▲", "-")), 2)), NA())</f>
        <v>
#N/A</v>
      </c>
      <c r="G31" s="172">
        <f>
IF(ROUND(VALUE(SUBSTITUTE(連結実質赤字比率に係る赤字・黒字の構成分析!H$39,"▲", "-")), 2) &gt;= 0, ABS(ROUND(VALUE(SUBSTITUTE(連結実質赤字比率に係る赤字・黒字の構成分析!H$39,"▲", "-")), 2)), NA())</f>
        <v>
0.04</v>
      </c>
      <c r="H31" s="172" t="e">
        <f>
IF(ROUND(VALUE(SUBSTITUTE(連結実質赤字比率に係る赤字・黒字の構成分析!I$39,"▲", "-")), 2) &lt; 0, ABS(ROUND(VALUE(SUBSTITUTE(連結実質赤字比率に係る赤字・黒字の構成分析!I$39,"▲", "-")), 2)), NA())</f>
        <v>
#N/A</v>
      </c>
      <c r="I31" s="172">
        <f>
IF(ROUND(VALUE(SUBSTITUTE(連結実質赤字比率に係る赤字・黒字の構成分析!I$39,"▲", "-")), 2) &gt;= 0, ABS(ROUND(VALUE(SUBSTITUTE(連結実質赤字比率に係る赤字・黒字の構成分析!I$39,"▲", "-")), 2)), NA())</f>
        <v>
0.11</v>
      </c>
      <c r="J31" s="172" t="e">
        <f>
IF(ROUND(VALUE(SUBSTITUTE(連結実質赤字比率に係る赤字・黒字の構成分析!J$39,"▲", "-")), 2) &lt; 0, ABS(ROUND(VALUE(SUBSTITUTE(連結実質赤字比率に係る赤字・黒字の構成分析!J$39,"▲", "-")), 2)), NA())</f>
        <v>
#N/A</v>
      </c>
      <c r="K31" s="172">
        <f>
IF(ROUND(VALUE(SUBSTITUTE(連結実質赤字比率に係る赤字・黒字の構成分析!J$39,"▲", "-")), 2) &gt;= 0, ABS(ROUND(VALUE(SUBSTITUTE(連結実質赤字比率に係る赤字・黒字の構成分析!J$39,"▲", "-")), 2)), NA())</f>
        <v>
7.0000000000000007E-2</v>
      </c>
    </row>
    <row r="32" spans="1:11" x14ac:dyDescent="0.15">
      <c r="A32" s="172" t="str">
        <f>
IF(連結実質赤字比率に係る赤字・黒字の構成分析!C$38="",NA(),連結実質赤字比率に係る赤字・黒字の構成分析!C$38)</f>
        <v>
国民健康保険特別会計（事業勘定）</v>
      </c>
      <c r="B32" s="172" t="e">
        <f>
IF(ROUND(VALUE(SUBSTITUTE(連結実質赤字比率に係る赤字・黒字の構成分析!F$38,"▲", "-")), 2) &lt; 0, ABS(ROUND(VALUE(SUBSTITUTE(連結実質赤字比率に係る赤字・黒字の構成分析!F$38,"▲", "-")), 2)), NA())</f>
        <v>
#N/A</v>
      </c>
      <c r="C32" s="172">
        <f>
IF(ROUND(VALUE(SUBSTITUTE(連結実質赤字比率に係る赤字・黒字の構成分析!F$38,"▲", "-")), 2) &gt;= 0, ABS(ROUND(VALUE(SUBSTITUTE(連結実質赤字比率に係る赤字・黒字の構成分析!F$38,"▲", "-")), 2)), NA())</f>
        <v>
0.67</v>
      </c>
      <c r="D32" s="172" t="e">
        <f>
IF(ROUND(VALUE(SUBSTITUTE(連結実質赤字比率に係る赤字・黒字の構成分析!G$38,"▲", "-")), 2) &lt; 0, ABS(ROUND(VALUE(SUBSTITUTE(連結実質赤字比率に係る赤字・黒字の構成分析!G$38,"▲", "-")), 2)), NA())</f>
        <v>
#N/A</v>
      </c>
      <c r="E32" s="172">
        <f>
IF(ROUND(VALUE(SUBSTITUTE(連結実質赤字比率に係る赤字・黒字の構成分析!G$38,"▲", "-")), 2) &gt;= 0, ABS(ROUND(VALUE(SUBSTITUTE(連結実質赤字比率に係る赤字・黒字の構成分析!G$38,"▲", "-")), 2)), NA())</f>
        <v>
0.05</v>
      </c>
      <c r="F32" s="172" t="e">
        <f>
IF(ROUND(VALUE(SUBSTITUTE(連結実質赤字比率に係る赤字・黒字の構成分析!H$38,"▲", "-")), 2) &lt; 0, ABS(ROUND(VALUE(SUBSTITUTE(連結実質赤字比率に係る赤字・黒字の構成分析!H$38,"▲", "-")), 2)), NA())</f>
        <v>
#N/A</v>
      </c>
      <c r="G32" s="172">
        <f>
IF(ROUND(VALUE(SUBSTITUTE(連結実質赤字比率に係る赤字・黒字の構成分析!H$38,"▲", "-")), 2) &gt;= 0, ABS(ROUND(VALUE(SUBSTITUTE(連結実質赤字比率に係る赤字・黒字の構成分析!H$38,"▲", "-")), 2)), NA())</f>
        <v>
0.36</v>
      </c>
      <c r="H32" s="172" t="e">
        <f>
IF(ROUND(VALUE(SUBSTITUTE(連結実質赤字比率に係る赤字・黒字の構成分析!I$38,"▲", "-")), 2) &lt; 0, ABS(ROUND(VALUE(SUBSTITUTE(連結実質赤字比率に係る赤字・黒字の構成分析!I$38,"▲", "-")), 2)), NA())</f>
        <v>
#N/A</v>
      </c>
      <c r="I32" s="172">
        <f>
IF(ROUND(VALUE(SUBSTITUTE(連結実質赤字比率に係る赤字・黒字の構成分析!I$38,"▲", "-")), 2) &gt;= 0, ABS(ROUND(VALUE(SUBSTITUTE(連結実質赤字比率に係る赤字・黒字の構成分析!I$38,"▲", "-")), 2)), NA())</f>
        <v>
0.61</v>
      </c>
      <c r="J32" s="172" t="e">
        <f>
IF(ROUND(VALUE(SUBSTITUTE(連結実質赤字比率に係る赤字・黒字の構成分析!J$38,"▲", "-")), 2) &lt; 0, ABS(ROUND(VALUE(SUBSTITUTE(連結実質赤字比率に係る赤字・黒字の構成分析!J$38,"▲", "-")), 2)), NA())</f>
        <v>
#N/A</v>
      </c>
      <c r="K32" s="172">
        <f>
IF(ROUND(VALUE(SUBSTITUTE(連結実質赤字比率に係る赤字・黒字の構成分析!J$38,"▲", "-")), 2) &gt;= 0, ABS(ROUND(VALUE(SUBSTITUTE(連結実質赤字比率に係る赤字・黒字の構成分析!J$38,"▲", "-")), 2)), NA())</f>
        <v>
0.7</v>
      </c>
    </row>
    <row r="33" spans="1:16" x14ac:dyDescent="0.15">
      <c r="A33" s="172" t="str">
        <f>
IF(連結実質赤字比率に係る赤字・黒字の構成分析!C$37="",NA(),連結実質赤字比率に係る赤字・黒字の構成分析!C$37)</f>
        <v>
介護保険特別会計（保険事業勘定）</v>
      </c>
      <c r="B33" s="172" t="e">
        <f>
IF(ROUND(VALUE(SUBSTITUTE(連結実質赤字比率に係る赤字・黒字の構成分析!F$37,"▲", "-")), 2) &lt; 0, ABS(ROUND(VALUE(SUBSTITUTE(連結実質赤字比率に係る赤字・黒字の構成分析!F$37,"▲", "-")), 2)), NA())</f>
        <v>
#N/A</v>
      </c>
      <c r="C33" s="172">
        <f>
IF(ROUND(VALUE(SUBSTITUTE(連結実質赤字比率に係る赤字・黒字の構成分析!F$37,"▲", "-")), 2) &gt;= 0, ABS(ROUND(VALUE(SUBSTITUTE(連結実質赤字比率に係る赤字・黒字の構成分析!F$37,"▲", "-")), 2)), NA())</f>
        <v>
0.78</v>
      </c>
      <c r="D33" s="172" t="e">
        <f>
IF(ROUND(VALUE(SUBSTITUTE(連結実質赤字比率に係る赤字・黒字の構成分析!G$37,"▲", "-")), 2) &lt; 0, ABS(ROUND(VALUE(SUBSTITUTE(連結実質赤字比率に係る赤字・黒字の構成分析!G$37,"▲", "-")), 2)), NA())</f>
        <v>
#N/A</v>
      </c>
      <c r="E33" s="172">
        <f>
IF(ROUND(VALUE(SUBSTITUTE(連結実質赤字比率に係る赤字・黒字の構成分析!G$37,"▲", "-")), 2) &gt;= 0, ABS(ROUND(VALUE(SUBSTITUTE(連結実質赤字比率に係る赤字・黒字の構成分析!G$37,"▲", "-")), 2)), NA())</f>
        <v>
0.31</v>
      </c>
      <c r="F33" s="172" t="e">
        <f>
IF(ROUND(VALUE(SUBSTITUTE(連結実質赤字比率に係る赤字・黒字の構成分析!H$37,"▲", "-")), 2) &lt; 0, ABS(ROUND(VALUE(SUBSTITUTE(連結実質赤字比率に係る赤字・黒字の構成分析!H$37,"▲", "-")), 2)), NA())</f>
        <v>
#N/A</v>
      </c>
      <c r="G33" s="172">
        <f>
IF(ROUND(VALUE(SUBSTITUTE(連結実質赤字比率に係る赤字・黒字の構成分析!H$37,"▲", "-")), 2) &gt;= 0, ABS(ROUND(VALUE(SUBSTITUTE(連結実質赤字比率に係る赤字・黒字の構成分析!H$37,"▲", "-")), 2)), NA())</f>
        <v>
0.01</v>
      </c>
      <c r="H33" s="172" t="e">
        <f>
IF(ROUND(VALUE(SUBSTITUTE(連結実質赤字比率に係る赤字・黒字の構成分析!I$37,"▲", "-")), 2) &lt; 0, ABS(ROUND(VALUE(SUBSTITUTE(連結実質赤字比率に係る赤字・黒字の構成分析!I$37,"▲", "-")), 2)), NA())</f>
        <v>
#N/A</v>
      </c>
      <c r="I33" s="172">
        <f>
IF(ROUND(VALUE(SUBSTITUTE(連結実質赤字比率に係る赤字・黒字の構成分析!I$37,"▲", "-")), 2) &gt;= 0, ABS(ROUND(VALUE(SUBSTITUTE(連結実質赤字比率に係る赤字・黒字の構成分析!I$37,"▲", "-")), 2)), NA())</f>
        <v>
0.87</v>
      </c>
      <c r="J33" s="172" t="e">
        <f>
IF(ROUND(VALUE(SUBSTITUTE(連結実質赤字比率に係る赤字・黒字の構成分析!J$37,"▲", "-")), 2) &lt; 0, ABS(ROUND(VALUE(SUBSTITUTE(連結実質赤字比率に係る赤字・黒字の構成分析!J$37,"▲", "-")), 2)), NA())</f>
        <v>
#N/A</v>
      </c>
      <c r="K33" s="172">
        <f>
IF(ROUND(VALUE(SUBSTITUTE(連結実質赤字比率に係る赤字・黒字の構成分析!J$37,"▲", "-")), 2) &gt;= 0, ABS(ROUND(VALUE(SUBSTITUTE(連結実質赤字比率に係る赤字・黒字の構成分析!J$37,"▲", "-")), 2)), NA())</f>
        <v>
1.3</v>
      </c>
    </row>
    <row r="34" spans="1:16" x14ac:dyDescent="0.15">
      <c r="A34" s="172" t="str">
        <f>
IF(連結実質赤字比率に係る赤字・黒字の構成分析!C$36="",NA(),連結実質赤字比率に係る赤字・黒字の構成分析!C$36)</f>
        <v>
下水道事業会計</v>
      </c>
      <c r="B34" s="172" t="e">
        <f>
IF(ROUND(VALUE(SUBSTITUTE(連結実質赤字比率に係る赤字・黒字の構成分析!F$36,"▲", "-")), 2) &lt; 0, ABS(ROUND(VALUE(SUBSTITUTE(連結実質赤字比率に係る赤字・黒字の構成分析!F$36,"▲", "-")), 2)), NA())</f>
        <v>
#VALUE!</v>
      </c>
      <c r="C34" s="172" t="e">
        <f>
IF(ROUND(VALUE(SUBSTITUTE(連結実質赤字比率に係る赤字・黒字の構成分析!F$36,"▲", "-")), 2) &gt;= 0, ABS(ROUND(VALUE(SUBSTITUTE(連結実質赤字比率に係る赤字・黒字の構成分析!F$36,"▲", "-")), 2)), NA())</f>
        <v>
#VALUE!</v>
      </c>
      <c r="D34" s="172" t="e">
        <f>
IF(ROUND(VALUE(SUBSTITUTE(連結実質赤字比率に係る赤字・黒字の構成分析!G$36,"▲", "-")), 2) &lt; 0, ABS(ROUND(VALUE(SUBSTITUTE(連結実質赤字比率に係る赤字・黒字の構成分析!G$36,"▲", "-")), 2)), NA())</f>
        <v>
#VALUE!</v>
      </c>
      <c r="E34" s="172" t="e">
        <f>
IF(ROUND(VALUE(SUBSTITUTE(連結実質赤字比率に係る赤字・黒字の構成分析!G$36,"▲", "-")), 2) &gt;= 0, ABS(ROUND(VALUE(SUBSTITUTE(連結実質赤字比率に係る赤字・黒字の構成分析!G$36,"▲", "-")), 2)), NA())</f>
        <v>
#VALUE!</v>
      </c>
      <c r="F34" s="172" t="e">
        <f>
IF(ROUND(VALUE(SUBSTITUTE(連結実質赤字比率に係る赤字・黒字の構成分析!H$36,"▲", "-")), 2) &lt; 0, ABS(ROUND(VALUE(SUBSTITUTE(連結実質赤字比率に係る赤字・黒字の構成分析!H$36,"▲", "-")), 2)), NA())</f>
        <v>
#VALUE!</v>
      </c>
      <c r="G34" s="172" t="e">
        <f>
IF(ROUND(VALUE(SUBSTITUTE(連結実質赤字比率に係る赤字・黒字の構成分析!H$36,"▲", "-")), 2) &gt;= 0, ABS(ROUND(VALUE(SUBSTITUTE(連結実質赤字比率に係る赤字・黒字の構成分析!H$36,"▲", "-")), 2)), NA())</f>
        <v>
#VALUE!</v>
      </c>
      <c r="H34" s="172" t="e">
        <f>
IF(ROUND(VALUE(SUBSTITUTE(連結実質赤字比率に係る赤字・黒字の構成分析!I$36,"▲", "-")), 2) &lt; 0, ABS(ROUND(VALUE(SUBSTITUTE(連結実質赤字比率に係る赤字・黒字の構成分析!I$36,"▲", "-")), 2)), NA())</f>
        <v>
#N/A</v>
      </c>
      <c r="I34" s="172">
        <f>
IF(ROUND(VALUE(SUBSTITUTE(連結実質赤字比率に係る赤字・黒字の構成分析!I$36,"▲", "-")), 2) &gt;= 0, ABS(ROUND(VALUE(SUBSTITUTE(連結実質赤字比率に係る赤字・黒字の構成分析!I$36,"▲", "-")), 2)), NA())</f>
        <v>
1.05</v>
      </c>
      <c r="J34" s="172" t="e">
        <f>
IF(ROUND(VALUE(SUBSTITUTE(連結実質赤字比率に係る赤字・黒字の構成分析!J$36,"▲", "-")), 2) &lt; 0, ABS(ROUND(VALUE(SUBSTITUTE(連結実質赤字比率に係る赤字・黒字の構成分析!J$36,"▲", "-")), 2)), NA())</f>
        <v>
#N/A</v>
      </c>
      <c r="K34" s="172">
        <f>
IF(ROUND(VALUE(SUBSTITUTE(連結実質赤字比率に係る赤字・黒字の構成分析!J$36,"▲", "-")), 2) &gt;= 0, ABS(ROUND(VALUE(SUBSTITUTE(連結実質赤字比率に係る赤字・黒字の構成分析!J$36,"▲", "-")), 2)), NA())</f>
        <v>
1.57</v>
      </c>
    </row>
    <row r="35" spans="1:16" x14ac:dyDescent="0.15">
      <c r="A35" s="172" t="str">
        <f>
IF(連結実質赤字比率に係る赤字・黒字の構成分析!C$35="",NA(),連結実質赤字比率に係る赤字・黒字の構成分析!C$35)</f>
        <v>
水道事業会計</v>
      </c>
      <c r="B35" s="172" t="e">
        <f>
IF(ROUND(VALUE(SUBSTITUTE(連結実質赤字比率に係る赤字・黒字の構成分析!F$35,"▲", "-")), 2) &lt; 0, ABS(ROUND(VALUE(SUBSTITUTE(連結実質赤字比率に係る赤字・黒字の構成分析!F$35,"▲", "-")), 2)), NA())</f>
        <v>
#N/A</v>
      </c>
      <c r="C35" s="172">
        <f>
IF(ROUND(VALUE(SUBSTITUTE(連結実質赤字比率に係る赤字・黒字の構成分析!F$35,"▲", "-")), 2) &gt;= 0, ABS(ROUND(VALUE(SUBSTITUTE(連結実質赤字比率に係る赤字・黒字の構成分析!F$35,"▲", "-")), 2)), NA())</f>
        <v>
9.5</v>
      </c>
      <c r="D35" s="172" t="e">
        <f>
IF(ROUND(VALUE(SUBSTITUTE(連結実質赤字比率に係る赤字・黒字の構成分析!G$35,"▲", "-")), 2) &lt; 0, ABS(ROUND(VALUE(SUBSTITUTE(連結実質赤字比率に係る赤字・黒字の構成分析!G$35,"▲", "-")), 2)), NA())</f>
        <v>
#N/A</v>
      </c>
      <c r="E35" s="172">
        <f>
IF(ROUND(VALUE(SUBSTITUTE(連結実質赤字比率に係る赤字・黒字の構成分析!G$35,"▲", "-")), 2) &gt;= 0, ABS(ROUND(VALUE(SUBSTITUTE(連結実質赤字比率に係る赤字・黒字の構成分析!G$35,"▲", "-")), 2)), NA())</f>
        <v>
8</v>
      </c>
      <c r="F35" s="172" t="e">
        <f>
IF(ROUND(VALUE(SUBSTITUTE(連結実質赤字比率に係る赤字・黒字の構成分析!H$35,"▲", "-")), 2) &lt; 0, ABS(ROUND(VALUE(SUBSTITUTE(連結実質赤字比率に係る赤字・黒字の構成分析!H$35,"▲", "-")), 2)), NA())</f>
        <v>
#N/A</v>
      </c>
      <c r="G35" s="172">
        <f>
IF(ROUND(VALUE(SUBSTITUTE(連結実質赤字比率に係る赤字・黒字の構成分析!H$35,"▲", "-")), 2) &gt;= 0, ABS(ROUND(VALUE(SUBSTITUTE(連結実質赤字比率に係る赤字・黒字の構成分析!H$35,"▲", "-")), 2)), NA())</f>
        <v>
5.99</v>
      </c>
      <c r="H35" s="172" t="e">
        <f>
IF(ROUND(VALUE(SUBSTITUTE(連結実質赤字比率に係る赤字・黒字の構成分析!I$35,"▲", "-")), 2) &lt; 0, ABS(ROUND(VALUE(SUBSTITUTE(連結実質赤字比率に係る赤字・黒字の構成分析!I$35,"▲", "-")), 2)), NA())</f>
        <v>
#N/A</v>
      </c>
      <c r="I35" s="172">
        <f>
IF(ROUND(VALUE(SUBSTITUTE(連結実質赤字比率に係る赤字・黒字の構成分析!I$35,"▲", "-")), 2) &gt;= 0, ABS(ROUND(VALUE(SUBSTITUTE(連結実質赤字比率に係る赤字・黒字の構成分析!I$35,"▲", "-")), 2)), NA())</f>
        <v>
6.1</v>
      </c>
      <c r="J35" s="172" t="e">
        <f>
IF(ROUND(VALUE(SUBSTITUTE(連結実質赤字比率に係る赤字・黒字の構成分析!J$35,"▲", "-")), 2) &lt; 0, ABS(ROUND(VALUE(SUBSTITUTE(連結実質赤字比率に係る赤字・黒字の構成分析!J$35,"▲", "-")), 2)), NA())</f>
        <v>
#N/A</v>
      </c>
      <c r="K35" s="172">
        <f>
IF(ROUND(VALUE(SUBSTITUTE(連結実質赤字比率に係る赤字・黒字の構成分析!J$35,"▲", "-")), 2) &gt;= 0, ABS(ROUND(VALUE(SUBSTITUTE(連結実質赤字比率に係る赤字・黒字の構成分析!J$35,"▲", "-")), 2)), NA())</f>
        <v>
6.25</v>
      </c>
    </row>
    <row r="36" spans="1:16" x14ac:dyDescent="0.15">
      <c r="A36" s="172" t="str">
        <f>
IF(連結実質赤字比率に係る赤字・黒字の構成分析!C$34="",NA(),連結実質赤字比率に係る赤字・黒字の構成分析!C$34)</f>
        <v>
一般会計</v>
      </c>
      <c r="B36" s="172" t="e">
        <f>
IF(ROUND(VALUE(SUBSTITUTE(連結実質赤字比率に係る赤字・黒字の構成分析!F$34,"▲", "-")), 2) &lt; 0, ABS(ROUND(VALUE(SUBSTITUTE(連結実質赤字比率に係る赤字・黒字の構成分析!F$34,"▲", "-")), 2)), NA())</f>
        <v>
#N/A</v>
      </c>
      <c r="C36" s="172">
        <f>
IF(ROUND(VALUE(SUBSTITUTE(連結実質赤字比率に係る赤字・黒字の構成分析!F$34,"▲", "-")), 2) &gt;= 0, ABS(ROUND(VALUE(SUBSTITUTE(連結実質赤字比率に係る赤字・黒字の構成分析!F$34,"▲", "-")), 2)), NA())</f>
        <v>
7.13</v>
      </c>
      <c r="D36" s="172" t="e">
        <f>
IF(ROUND(VALUE(SUBSTITUTE(連結実質赤字比率に係る赤字・黒字の構成分析!G$34,"▲", "-")), 2) &lt; 0, ABS(ROUND(VALUE(SUBSTITUTE(連結実質赤字比率に係る赤字・黒字の構成分析!G$34,"▲", "-")), 2)), NA())</f>
        <v>
#N/A</v>
      </c>
      <c r="E36" s="172">
        <f>
IF(ROUND(VALUE(SUBSTITUTE(連結実質赤字比率に係る赤字・黒字の構成分析!G$34,"▲", "-")), 2) &gt;= 0, ABS(ROUND(VALUE(SUBSTITUTE(連結実質赤字比率に係る赤字・黒字の構成分析!G$34,"▲", "-")), 2)), NA())</f>
        <v>
5.12</v>
      </c>
      <c r="F36" s="172" t="e">
        <f>
IF(ROUND(VALUE(SUBSTITUTE(連結実質赤字比率に係る赤字・黒字の構成分析!H$34,"▲", "-")), 2) &lt; 0, ABS(ROUND(VALUE(SUBSTITUTE(連結実質赤字比率に係る赤字・黒字の構成分析!H$34,"▲", "-")), 2)), NA())</f>
        <v>
#N/A</v>
      </c>
      <c r="G36" s="172">
        <f>
IF(ROUND(VALUE(SUBSTITUTE(連結実質赤字比率に係る赤字・黒字の構成分析!H$34,"▲", "-")), 2) &gt;= 0, ABS(ROUND(VALUE(SUBSTITUTE(連結実質赤字比率に係る赤字・黒字の構成分析!H$34,"▲", "-")), 2)), NA())</f>
        <v>
5.67</v>
      </c>
      <c r="H36" s="172" t="e">
        <f>
IF(ROUND(VALUE(SUBSTITUTE(連結実質赤字比率に係る赤字・黒字の構成分析!I$34,"▲", "-")), 2) &lt; 0, ABS(ROUND(VALUE(SUBSTITUTE(連結実質赤字比率に係る赤字・黒字の構成分析!I$34,"▲", "-")), 2)), NA())</f>
        <v>
#N/A</v>
      </c>
      <c r="I36" s="172">
        <f>
IF(ROUND(VALUE(SUBSTITUTE(連結実質赤字比率に係る赤字・黒字の構成分析!I$34,"▲", "-")), 2) &gt;= 0, ABS(ROUND(VALUE(SUBSTITUTE(連結実質赤字比率に係る赤字・黒字の構成分析!I$34,"▲", "-")), 2)), NA())</f>
        <v>
3.69</v>
      </c>
      <c r="J36" s="172" t="e">
        <f>
IF(ROUND(VALUE(SUBSTITUTE(連結実質赤字比率に係る赤字・黒字の構成分析!J$34,"▲", "-")), 2) &lt; 0, ABS(ROUND(VALUE(SUBSTITUTE(連結実質赤字比率に係る赤字・黒字の構成分析!J$34,"▲", "-")), 2)), NA())</f>
        <v>
#N/A</v>
      </c>
      <c r="K36" s="172">
        <f>
IF(ROUND(VALUE(SUBSTITUTE(連結実質赤字比率に係る赤字・黒字の構成分析!J$34,"▲", "-")), 2) &gt;= 0, ABS(ROUND(VALUE(SUBSTITUTE(連結実質赤字比率に係る赤字・黒字の構成分析!J$34,"▲", "-")), 2)), NA())</f>
        <v>
7.63</v>
      </c>
    </row>
    <row r="39" spans="1:16" x14ac:dyDescent="0.15">
      <c r="A39" s="141" t="s">
        <v>
60</v>
      </c>
    </row>
    <row r="40" spans="1:16" x14ac:dyDescent="0.15">
      <c r="A40" s="173"/>
      <c r="B40" s="173" t="str">
        <f>
'実質公債費比率（分子）の構造'!K$44</f>
        <v>
H29</v>
      </c>
      <c r="C40" s="173"/>
      <c r="D40" s="173"/>
      <c r="E40" s="173" t="str">
        <f>
'実質公債費比率（分子）の構造'!L$44</f>
        <v>
H30</v>
      </c>
      <c r="F40" s="173"/>
      <c r="G40" s="173"/>
      <c r="H40" s="173" t="str">
        <f>
'実質公債費比率（分子）の構造'!M$44</f>
        <v>
R01</v>
      </c>
      <c r="I40" s="173"/>
      <c r="J40" s="173"/>
      <c r="K40" s="173" t="str">
        <f>
'実質公債費比率（分子）の構造'!N$44</f>
        <v>
R02</v>
      </c>
      <c r="L40" s="173"/>
      <c r="M40" s="173"/>
      <c r="N40" s="173" t="str">
        <f>
'実質公債費比率（分子）の構造'!O$44</f>
        <v>
R03</v>
      </c>
      <c r="O40" s="173"/>
      <c r="P40" s="173"/>
    </row>
    <row r="41" spans="1:16" x14ac:dyDescent="0.15">
      <c r="A41" s="173"/>
      <c r="B41" s="173" t="s">
        <v>
61</v>
      </c>
      <c r="C41" s="173"/>
      <c r="D41" s="173" t="s">
        <v>
62</v>
      </c>
      <c r="E41" s="173" t="s">
        <v>
61</v>
      </c>
      <c r="F41" s="173"/>
      <c r="G41" s="173" t="s">
        <v>
62</v>
      </c>
      <c r="H41" s="173" t="s">
        <v>
61</v>
      </c>
      <c r="I41" s="173"/>
      <c r="J41" s="173" t="s">
        <v>
62</v>
      </c>
      <c r="K41" s="173" t="s">
        <v>
61</v>
      </c>
      <c r="L41" s="173"/>
      <c r="M41" s="173" t="s">
        <v>
62</v>
      </c>
      <c r="N41" s="173" t="s">
        <v>
61</v>
      </c>
      <c r="O41" s="173"/>
      <c r="P41" s="173" t="s">
        <v>
62</v>
      </c>
    </row>
    <row r="42" spans="1:16" x14ac:dyDescent="0.15">
      <c r="A42" s="173" t="s">
        <v>
63</v>
      </c>
      <c r="B42" s="173"/>
      <c r="C42" s="173"/>
      <c r="D42" s="173">
        <f>
'実質公債費比率（分子）の構造'!K$52</f>
        <v>
2148</v>
      </c>
      <c r="E42" s="173"/>
      <c r="F42" s="173"/>
      <c r="G42" s="173">
        <f>
'実質公債費比率（分子）の構造'!L$52</f>
        <v>
2198</v>
      </c>
      <c r="H42" s="173"/>
      <c r="I42" s="173"/>
      <c r="J42" s="173">
        <f>
'実質公債費比率（分子）の構造'!M$52</f>
        <v>
2254</v>
      </c>
      <c r="K42" s="173"/>
      <c r="L42" s="173"/>
      <c r="M42" s="173">
        <f>
'実質公債費比率（分子）の構造'!N$52</f>
        <v>
2339</v>
      </c>
      <c r="N42" s="173"/>
      <c r="O42" s="173"/>
      <c r="P42" s="173">
        <f>
'実質公債費比率（分子）の構造'!O$52</f>
        <v>
2428</v>
      </c>
    </row>
    <row r="43" spans="1:16" x14ac:dyDescent="0.15">
      <c r="A43" s="173" t="s">
        <v>
64</v>
      </c>
      <c r="B43" s="173">
        <f>
'実質公債費比率（分子）の構造'!K$51</f>
        <v>
0</v>
      </c>
      <c r="C43" s="173"/>
      <c r="D43" s="173"/>
      <c r="E43" s="173">
        <f>
'実質公債費比率（分子）の構造'!L$51</f>
        <v>
0</v>
      </c>
      <c r="F43" s="173"/>
      <c r="G43" s="173"/>
      <c r="H43" s="173">
        <f>
'実質公債費比率（分子）の構造'!M$51</f>
        <v>
0</v>
      </c>
      <c r="I43" s="173"/>
      <c r="J43" s="173"/>
      <c r="K43" s="173">
        <f>
'実質公債費比率（分子）の構造'!N$51</f>
        <v>
0</v>
      </c>
      <c r="L43" s="173"/>
      <c r="M43" s="173"/>
      <c r="N43" s="173">
        <f>
'実質公債費比率（分子）の構造'!O$51</f>
        <v>
0</v>
      </c>
      <c r="O43" s="173"/>
      <c r="P43" s="173"/>
    </row>
    <row r="44" spans="1:16" x14ac:dyDescent="0.15">
      <c r="A44" s="173" t="s">
        <v>
65</v>
      </c>
      <c r="B44" s="173" t="str">
        <f>
'実質公債費比率（分子）の構造'!K$50</f>
        <v>
-</v>
      </c>
      <c r="C44" s="173"/>
      <c r="D44" s="173"/>
      <c r="E44" s="173" t="str">
        <f>
'実質公債費比率（分子）の構造'!L$50</f>
        <v>
-</v>
      </c>
      <c r="F44" s="173"/>
      <c r="G44" s="173"/>
      <c r="H44" s="173" t="str">
        <f>
'実質公債費比率（分子）の構造'!M$50</f>
        <v>
-</v>
      </c>
      <c r="I44" s="173"/>
      <c r="J44" s="173"/>
      <c r="K44" s="173" t="str">
        <f>
'実質公債費比率（分子）の構造'!N$50</f>
        <v>
-</v>
      </c>
      <c r="L44" s="173"/>
      <c r="M44" s="173"/>
      <c r="N44" s="173" t="str">
        <f>
'実質公債費比率（分子）の構造'!O$50</f>
        <v>
-</v>
      </c>
      <c r="O44" s="173"/>
      <c r="P44" s="173"/>
    </row>
    <row r="45" spans="1:16" x14ac:dyDescent="0.15">
      <c r="A45" s="173" t="s">
        <v>
66</v>
      </c>
      <c r="B45" s="173">
        <f>
'実質公債費比率（分子）の構造'!K$49</f>
        <v>
59</v>
      </c>
      <c r="C45" s="173"/>
      <c r="D45" s="173"/>
      <c r="E45" s="173">
        <f>
'実質公債費比率（分子）の構造'!L$49</f>
        <v>
50</v>
      </c>
      <c r="F45" s="173"/>
      <c r="G45" s="173"/>
      <c r="H45" s="173">
        <f>
'実質公債費比率（分子）の構造'!M$49</f>
        <v>
9</v>
      </c>
      <c r="I45" s="173"/>
      <c r="J45" s="173"/>
      <c r="K45" s="173" t="str">
        <f>
'実質公債費比率（分子）の構造'!N$49</f>
        <v>
-</v>
      </c>
      <c r="L45" s="173"/>
      <c r="M45" s="173"/>
      <c r="N45" s="173" t="str">
        <f>
'実質公債費比率（分子）の構造'!O$49</f>
        <v>
-</v>
      </c>
      <c r="O45" s="173"/>
      <c r="P45" s="173"/>
    </row>
    <row r="46" spans="1:16" x14ac:dyDescent="0.15">
      <c r="A46" s="173" t="s">
        <v>
67</v>
      </c>
      <c r="B46" s="173">
        <f>
'実質公債費比率（分子）の構造'!K$48</f>
        <v>
805</v>
      </c>
      <c r="C46" s="173"/>
      <c r="D46" s="173"/>
      <c r="E46" s="173">
        <f>
'実質公債費比率（分子）の構造'!L$48</f>
        <v>
862</v>
      </c>
      <c r="F46" s="173"/>
      <c r="G46" s="173"/>
      <c r="H46" s="173">
        <f>
'実質公債費比率（分子）の構造'!M$48</f>
        <v>
902</v>
      </c>
      <c r="I46" s="173"/>
      <c r="J46" s="173"/>
      <c r="K46" s="173">
        <f>
'実質公債費比率（分子）の構造'!N$48</f>
        <v>
717</v>
      </c>
      <c r="L46" s="173"/>
      <c r="M46" s="173"/>
      <c r="N46" s="173">
        <f>
'実質公債費比率（分子）の構造'!O$48</f>
        <v>
689</v>
      </c>
      <c r="O46" s="173"/>
      <c r="P46" s="173"/>
    </row>
    <row r="47" spans="1:16" x14ac:dyDescent="0.15">
      <c r="A47" s="173" t="s">
        <v>
68</v>
      </c>
      <c r="B47" s="173" t="str">
        <f>
'実質公債費比率（分子）の構造'!K$47</f>
        <v>
-</v>
      </c>
      <c r="C47" s="173"/>
      <c r="D47" s="173"/>
      <c r="E47" s="173" t="str">
        <f>
'実質公債費比率（分子）の構造'!L$47</f>
        <v>
-</v>
      </c>
      <c r="F47" s="173"/>
      <c r="G47" s="173"/>
      <c r="H47" s="173" t="str">
        <f>
'実質公債費比率（分子）の構造'!M$47</f>
        <v>
-</v>
      </c>
      <c r="I47" s="173"/>
      <c r="J47" s="173"/>
      <c r="K47" s="173" t="str">
        <f>
'実質公債費比率（分子）の構造'!N$47</f>
        <v>
-</v>
      </c>
      <c r="L47" s="173"/>
      <c r="M47" s="173"/>
      <c r="N47" s="173" t="str">
        <f>
'実質公債費比率（分子）の構造'!O$47</f>
        <v>
-</v>
      </c>
      <c r="O47" s="173"/>
      <c r="P47" s="173"/>
    </row>
    <row r="48" spans="1:16" x14ac:dyDescent="0.15">
      <c r="A48" s="173" t="s">
        <v>
69</v>
      </c>
      <c r="B48" s="173" t="str">
        <f>
'実質公債費比率（分子）の構造'!K$46</f>
        <v>
-</v>
      </c>
      <c r="C48" s="173"/>
      <c r="D48" s="173"/>
      <c r="E48" s="173" t="str">
        <f>
'実質公債費比率（分子）の構造'!L$46</f>
        <v>
-</v>
      </c>
      <c r="F48" s="173"/>
      <c r="G48" s="173"/>
      <c r="H48" s="173" t="str">
        <f>
'実質公債費比率（分子）の構造'!M$46</f>
        <v>
-</v>
      </c>
      <c r="I48" s="173"/>
      <c r="J48" s="173"/>
      <c r="K48" s="173" t="str">
        <f>
'実質公債費比率（分子）の構造'!N$46</f>
        <v>
-</v>
      </c>
      <c r="L48" s="173"/>
      <c r="M48" s="173"/>
      <c r="N48" s="173" t="str">
        <f>
'実質公債費比率（分子）の構造'!O$46</f>
        <v>
-</v>
      </c>
      <c r="O48" s="173"/>
      <c r="P48" s="173"/>
    </row>
    <row r="49" spans="1:16" x14ac:dyDescent="0.15">
      <c r="A49" s="173" t="s">
        <v>
70</v>
      </c>
      <c r="B49" s="173">
        <f>
'実質公債費比率（分子）の構造'!K$45</f>
        <v>
2065</v>
      </c>
      <c r="C49" s="173"/>
      <c r="D49" s="173"/>
      <c r="E49" s="173">
        <f>
'実質公債費比率（分子）の構造'!L$45</f>
        <v>
2126</v>
      </c>
      <c r="F49" s="173"/>
      <c r="G49" s="173"/>
      <c r="H49" s="173">
        <f>
'実質公債費比率（分子）の構造'!M$45</f>
        <v>
2206</v>
      </c>
      <c r="I49" s="173"/>
      <c r="J49" s="173"/>
      <c r="K49" s="173">
        <f>
'実質公債費比率（分子）の構造'!N$45</f>
        <v>
2316</v>
      </c>
      <c r="L49" s="173"/>
      <c r="M49" s="173"/>
      <c r="N49" s="173">
        <f>
'実質公債費比率（分子）の構造'!O$45</f>
        <v>
2440</v>
      </c>
      <c r="O49" s="173"/>
      <c r="P49" s="173"/>
    </row>
    <row r="50" spans="1:16" x14ac:dyDescent="0.15">
      <c r="A50" s="173" t="s">
        <v>
71</v>
      </c>
      <c r="B50" s="173" t="e">
        <f>
NA()</f>
        <v>
#N/A</v>
      </c>
      <c r="C50" s="173">
        <f>
IF(ISNUMBER('実質公債費比率（分子）の構造'!K$53),'実質公債費比率（分子）の構造'!K$53,NA())</f>
        <v>
781</v>
      </c>
      <c r="D50" s="173" t="e">
        <f>
NA()</f>
        <v>
#N/A</v>
      </c>
      <c r="E50" s="173" t="e">
        <f>
NA()</f>
        <v>
#N/A</v>
      </c>
      <c r="F50" s="173">
        <f>
IF(ISNUMBER('実質公債費比率（分子）の構造'!L$53),'実質公債費比率（分子）の構造'!L$53,NA())</f>
        <v>
840</v>
      </c>
      <c r="G50" s="173" t="e">
        <f>
NA()</f>
        <v>
#N/A</v>
      </c>
      <c r="H50" s="173" t="e">
        <f>
NA()</f>
        <v>
#N/A</v>
      </c>
      <c r="I50" s="173">
        <f>
IF(ISNUMBER('実質公債費比率（分子）の構造'!M$53),'実質公債費比率（分子）の構造'!M$53,NA())</f>
        <v>
863</v>
      </c>
      <c r="J50" s="173" t="e">
        <f>
NA()</f>
        <v>
#N/A</v>
      </c>
      <c r="K50" s="173" t="e">
        <f>
NA()</f>
        <v>
#N/A</v>
      </c>
      <c r="L50" s="173">
        <f>
IF(ISNUMBER('実質公債費比率（分子）の構造'!N$53),'実質公債費比率（分子）の構造'!N$53,NA())</f>
        <v>
694</v>
      </c>
      <c r="M50" s="173" t="e">
        <f>
NA()</f>
        <v>
#N/A</v>
      </c>
      <c r="N50" s="173" t="e">
        <f>
NA()</f>
        <v>
#N/A</v>
      </c>
      <c r="O50" s="173">
        <f>
IF(ISNUMBER('実質公債費比率（分子）の構造'!O$53),'実質公債費比率（分子）の構造'!O$53,NA())</f>
        <v>
701</v>
      </c>
      <c r="P50" s="173" t="e">
        <f>
NA()</f>
        <v>
#N/A</v>
      </c>
    </row>
    <row r="53" spans="1:16" x14ac:dyDescent="0.15">
      <c r="A53" s="141" t="s">
        <v>
72</v>
      </c>
    </row>
    <row r="54" spans="1:16" x14ac:dyDescent="0.15">
      <c r="A54" s="172"/>
      <c r="B54" s="172" t="str">
        <f>
'将来負担比率（分子）の構造'!I$40</f>
        <v>
H29</v>
      </c>
      <c r="C54" s="172"/>
      <c r="D54" s="172"/>
      <c r="E54" s="172" t="str">
        <f>
'将来負担比率（分子）の構造'!J$40</f>
        <v>
H30</v>
      </c>
      <c r="F54" s="172"/>
      <c r="G54" s="172"/>
      <c r="H54" s="172" t="str">
        <f>
'将来負担比率（分子）の構造'!K$40</f>
        <v>
R01</v>
      </c>
      <c r="I54" s="172"/>
      <c r="J54" s="172"/>
      <c r="K54" s="172" t="str">
        <f>
'将来負担比率（分子）の構造'!L$40</f>
        <v>
R02</v>
      </c>
      <c r="L54" s="172"/>
      <c r="M54" s="172"/>
      <c r="N54" s="172" t="str">
        <f>
'将来負担比率（分子）の構造'!M$40</f>
        <v>
R03</v>
      </c>
      <c r="O54" s="172"/>
      <c r="P54" s="172"/>
    </row>
    <row r="55" spans="1:16" x14ac:dyDescent="0.15">
      <c r="A55" s="172"/>
      <c r="B55" s="172" t="s">
        <v>
73</v>
      </c>
      <c r="C55" s="172"/>
      <c r="D55" s="172" t="s">
        <v>
74</v>
      </c>
      <c r="E55" s="172" t="s">
        <v>
73</v>
      </c>
      <c r="F55" s="172"/>
      <c r="G55" s="172" t="s">
        <v>
74</v>
      </c>
      <c r="H55" s="172" t="s">
        <v>
73</v>
      </c>
      <c r="I55" s="172"/>
      <c r="J55" s="172" t="s">
        <v>
74</v>
      </c>
      <c r="K55" s="172" t="s">
        <v>
73</v>
      </c>
      <c r="L55" s="172"/>
      <c r="M55" s="172" t="s">
        <v>
74</v>
      </c>
      <c r="N55" s="172" t="s">
        <v>
73</v>
      </c>
      <c r="O55" s="172"/>
      <c r="P55" s="172" t="s">
        <v>
74</v>
      </c>
    </row>
    <row r="56" spans="1:16" x14ac:dyDescent="0.15">
      <c r="A56" s="172" t="s">
        <v>
43</v>
      </c>
      <c r="B56" s="172"/>
      <c r="C56" s="172"/>
      <c r="D56" s="172">
        <f>
'将来負担比率（分子）の構造'!I$52</f>
        <v>
26851</v>
      </c>
      <c r="E56" s="172"/>
      <c r="F56" s="172"/>
      <c r="G56" s="172">
        <f>
'将来負担比率（分子）の構造'!J$52</f>
        <v>
27327</v>
      </c>
      <c r="H56" s="172"/>
      <c r="I56" s="172"/>
      <c r="J56" s="172">
        <f>
'将来負担比率（分子）の構造'!K$52</f>
        <v>
27716</v>
      </c>
      <c r="K56" s="172"/>
      <c r="L56" s="172"/>
      <c r="M56" s="172">
        <f>
'将来負担比率（分子）の構造'!L$52</f>
        <v>
28299</v>
      </c>
      <c r="N56" s="172"/>
      <c r="O56" s="172"/>
      <c r="P56" s="172">
        <f>
'将来負担比率（分子）の構造'!M$52</f>
        <v>
27915</v>
      </c>
    </row>
    <row r="57" spans="1:16" x14ac:dyDescent="0.15">
      <c r="A57" s="172" t="s">
        <v>
42</v>
      </c>
      <c r="B57" s="172"/>
      <c r="C57" s="172"/>
      <c r="D57" s="172">
        <f>
'将来負担比率（分子）の構造'!I$51</f>
        <v>
936</v>
      </c>
      <c r="E57" s="172"/>
      <c r="F57" s="172"/>
      <c r="G57" s="172">
        <f>
'将来負担比率（分子）の構造'!J$51</f>
        <v>
1020</v>
      </c>
      <c r="H57" s="172"/>
      <c r="I57" s="172"/>
      <c r="J57" s="172">
        <f>
'将来負担比率（分子）の構造'!K$51</f>
        <v>
1116</v>
      </c>
      <c r="K57" s="172"/>
      <c r="L57" s="172"/>
      <c r="M57" s="172">
        <f>
'将来負担比率（分子）の構造'!L$51</f>
        <v>
1173</v>
      </c>
      <c r="N57" s="172"/>
      <c r="O57" s="172"/>
      <c r="P57" s="172">
        <f>
'将来負担比率（分子）の構造'!M$51</f>
        <v>
1151</v>
      </c>
    </row>
    <row r="58" spans="1:16" x14ac:dyDescent="0.15">
      <c r="A58" s="172" t="s">
        <v>
41</v>
      </c>
      <c r="B58" s="172"/>
      <c r="C58" s="172"/>
      <c r="D58" s="172">
        <f>
'将来負担比率（分子）の構造'!I$50</f>
        <v>
6880</v>
      </c>
      <c r="E58" s="172"/>
      <c r="F58" s="172"/>
      <c r="G58" s="172">
        <f>
'将来負担比率（分子）の構造'!J$50</f>
        <v>
6910</v>
      </c>
      <c r="H58" s="172"/>
      <c r="I58" s="172"/>
      <c r="J58" s="172">
        <f>
'将来負担比率（分子）の構造'!K$50</f>
        <v>
6662</v>
      </c>
      <c r="K58" s="172"/>
      <c r="L58" s="172"/>
      <c r="M58" s="172">
        <f>
'将来負担比率（分子）の構造'!L$50</f>
        <v>
6446</v>
      </c>
      <c r="N58" s="172"/>
      <c r="O58" s="172"/>
      <c r="P58" s="172">
        <f>
'将来負担比率（分子）の構造'!M$50</f>
        <v>
8074</v>
      </c>
    </row>
    <row r="59" spans="1:16" x14ac:dyDescent="0.15">
      <c r="A59" s="172" t="s">
        <v>
39</v>
      </c>
      <c r="B59" s="172" t="str">
        <f>
'将来負担比率（分子）の構造'!I$49</f>
        <v>
-</v>
      </c>
      <c r="C59" s="172"/>
      <c r="D59" s="172"/>
      <c r="E59" s="172" t="str">
        <f>
'将来負担比率（分子）の構造'!J$49</f>
        <v>
-</v>
      </c>
      <c r="F59" s="172"/>
      <c r="G59" s="172"/>
      <c r="H59" s="172" t="str">
        <f>
'将来負担比率（分子）の構造'!K$49</f>
        <v>
-</v>
      </c>
      <c r="I59" s="172"/>
      <c r="J59" s="172"/>
      <c r="K59" s="172" t="str">
        <f>
'将来負担比率（分子）の構造'!L$49</f>
        <v>
-</v>
      </c>
      <c r="L59" s="172"/>
      <c r="M59" s="172"/>
      <c r="N59" s="172" t="str">
        <f>
'将来負担比率（分子）の構造'!M$49</f>
        <v>
-</v>
      </c>
      <c r="O59" s="172"/>
      <c r="P59" s="172"/>
    </row>
    <row r="60" spans="1:16" x14ac:dyDescent="0.15">
      <c r="A60" s="172" t="s">
        <v>
38</v>
      </c>
      <c r="B60" s="172" t="str">
        <f>
'将来負担比率（分子）の構造'!I$48</f>
        <v>
-</v>
      </c>
      <c r="C60" s="172"/>
      <c r="D60" s="172"/>
      <c r="E60" s="172" t="str">
        <f>
'将来負担比率（分子）の構造'!J$48</f>
        <v>
-</v>
      </c>
      <c r="F60" s="172"/>
      <c r="G60" s="172"/>
      <c r="H60" s="172" t="str">
        <f>
'将来負担比率（分子）の構造'!K$48</f>
        <v>
-</v>
      </c>
      <c r="I60" s="172"/>
      <c r="J60" s="172"/>
      <c r="K60" s="172" t="str">
        <f>
'将来負担比率（分子）の構造'!L$48</f>
        <v>
-</v>
      </c>
      <c r="L60" s="172"/>
      <c r="M60" s="172"/>
      <c r="N60" s="172" t="str">
        <f>
'将来負担比率（分子）の構造'!M$48</f>
        <v>
-</v>
      </c>
      <c r="O60" s="172"/>
      <c r="P60" s="172"/>
    </row>
    <row r="61" spans="1:16" x14ac:dyDescent="0.15">
      <c r="A61" s="172" t="s">
        <v>
36</v>
      </c>
      <c r="B61" s="172" t="str">
        <f>
'将来負担比率（分子）の構造'!I$46</f>
        <v>
-</v>
      </c>
      <c r="C61" s="172"/>
      <c r="D61" s="172"/>
      <c r="E61" s="172">
        <f>
'将来負担比率（分子）の構造'!J$46</f>
        <v>
5</v>
      </c>
      <c r="F61" s="172"/>
      <c r="G61" s="172"/>
      <c r="H61" s="172" t="str">
        <f>
'将来負担比率（分子）の構造'!K$46</f>
        <v>
-</v>
      </c>
      <c r="I61" s="172"/>
      <c r="J61" s="172"/>
      <c r="K61" s="172">
        <f>
'将来負担比率（分子）の構造'!L$46</f>
        <v>
2</v>
      </c>
      <c r="L61" s="172"/>
      <c r="M61" s="172"/>
      <c r="N61" s="172" t="str">
        <f>
'将来負担比率（分子）の構造'!M$46</f>
        <v>
-</v>
      </c>
      <c r="O61" s="172"/>
      <c r="P61" s="172"/>
    </row>
    <row r="62" spans="1:16" x14ac:dyDescent="0.15">
      <c r="A62" s="172" t="s">
        <v>
35</v>
      </c>
      <c r="B62" s="172">
        <f>
'将来負担比率（分子）の構造'!I$45</f>
        <v>
3107</v>
      </c>
      <c r="C62" s="172"/>
      <c r="D62" s="172"/>
      <c r="E62" s="172">
        <f>
'将来負担比率（分子）の構造'!J$45</f>
        <v>
3052</v>
      </c>
      <c r="F62" s="172"/>
      <c r="G62" s="172"/>
      <c r="H62" s="172">
        <f>
'将来負担比率（分子）の構造'!K$45</f>
        <v>
3048</v>
      </c>
      <c r="I62" s="172"/>
      <c r="J62" s="172"/>
      <c r="K62" s="172">
        <f>
'将来負担比率（分子）の構造'!L$45</f>
        <v>
2934</v>
      </c>
      <c r="L62" s="172"/>
      <c r="M62" s="172"/>
      <c r="N62" s="172">
        <f>
'将来負担比率（分子）の構造'!M$45</f>
        <v>
3059</v>
      </c>
      <c r="O62" s="172"/>
      <c r="P62" s="172"/>
    </row>
    <row r="63" spans="1:16" x14ac:dyDescent="0.15">
      <c r="A63" s="172" t="s">
        <v>
34</v>
      </c>
      <c r="B63" s="172">
        <f>
'将来負担比率（分子）の構造'!I$44</f>
        <v>
57</v>
      </c>
      <c r="C63" s="172"/>
      <c r="D63" s="172"/>
      <c r="E63" s="172">
        <f>
'将来負担比率（分子）の構造'!J$44</f>
        <v>
9</v>
      </c>
      <c r="F63" s="172"/>
      <c r="G63" s="172"/>
      <c r="H63" s="172">
        <f>
'将来負担比率（分子）の構造'!K$44</f>
        <v>
9</v>
      </c>
      <c r="I63" s="172"/>
      <c r="J63" s="172"/>
      <c r="K63" s="172" t="str">
        <f>
'将来負担比率（分子）の構造'!L$44</f>
        <v>
-</v>
      </c>
      <c r="L63" s="172"/>
      <c r="M63" s="172"/>
      <c r="N63" s="172" t="str">
        <f>
'将来負担比率（分子）の構造'!M$44</f>
        <v>
-</v>
      </c>
      <c r="O63" s="172"/>
      <c r="P63" s="172"/>
    </row>
    <row r="64" spans="1:16" x14ac:dyDescent="0.15">
      <c r="A64" s="172" t="s">
        <v>
33</v>
      </c>
      <c r="B64" s="172">
        <f>
'将来負担比率（分子）の構造'!I$43</f>
        <v>
12403</v>
      </c>
      <c r="C64" s="172"/>
      <c r="D64" s="172"/>
      <c r="E64" s="172">
        <f>
'将来負担比率（分子）の構造'!J$43</f>
        <v>
12127</v>
      </c>
      <c r="F64" s="172"/>
      <c r="G64" s="172"/>
      <c r="H64" s="172">
        <f>
'将来負担比率（分子）の構造'!K$43</f>
        <v>
12128</v>
      </c>
      <c r="I64" s="172"/>
      <c r="J64" s="172"/>
      <c r="K64" s="172">
        <f>
'将来負担比率（分子）の構造'!L$43</f>
        <v>
11403</v>
      </c>
      <c r="L64" s="172"/>
      <c r="M64" s="172"/>
      <c r="N64" s="172">
        <f>
'将来負担比率（分子）の構造'!M$43</f>
        <v>
10366</v>
      </c>
      <c r="O64" s="172"/>
      <c r="P64" s="172"/>
    </row>
    <row r="65" spans="1:16" x14ac:dyDescent="0.15">
      <c r="A65" s="172" t="s">
        <v>
32</v>
      </c>
      <c r="B65" s="172" t="str">
        <f>
'将来負担比率（分子）の構造'!I$42</f>
        <v>
-</v>
      </c>
      <c r="C65" s="172"/>
      <c r="D65" s="172"/>
      <c r="E65" s="172" t="str">
        <f>
'将来負担比率（分子）の構造'!J$42</f>
        <v>
-</v>
      </c>
      <c r="F65" s="172"/>
      <c r="G65" s="172"/>
      <c r="H65" s="172" t="str">
        <f>
'将来負担比率（分子）の構造'!K$42</f>
        <v>
-</v>
      </c>
      <c r="I65" s="172"/>
      <c r="J65" s="172"/>
      <c r="K65" s="172" t="str">
        <f>
'将来負担比率（分子）の構造'!L$42</f>
        <v>
-</v>
      </c>
      <c r="L65" s="172"/>
      <c r="M65" s="172"/>
      <c r="N65" s="172" t="str">
        <f>
'将来負担比率（分子）の構造'!M$42</f>
        <v>
-</v>
      </c>
      <c r="O65" s="172"/>
      <c r="P65" s="172"/>
    </row>
    <row r="66" spans="1:16" x14ac:dyDescent="0.15">
      <c r="A66" s="172" t="s">
        <v>
31</v>
      </c>
      <c r="B66" s="172">
        <f>
'将来負担比率（分子）の構造'!I$41</f>
        <v>
25981</v>
      </c>
      <c r="C66" s="172"/>
      <c r="D66" s="172"/>
      <c r="E66" s="172">
        <f>
'将来負担比率（分子）の構造'!J$41</f>
        <v>
26840</v>
      </c>
      <c r="F66" s="172"/>
      <c r="G66" s="172"/>
      <c r="H66" s="172">
        <f>
'将来負担比率（分子）の構造'!K$41</f>
        <v>
27335</v>
      </c>
      <c r="I66" s="172"/>
      <c r="J66" s="172"/>
      <c r="K66" s="172">
        <f>
'将来負担比率（分子）の構造'!L$41</f>
        <v>
28353</v>
      </c>
      <c r="L66" s="172"/>
      <c r="M66" s="172"/>
      <c r="N66" s="172">
        <f>
'将来負担比率（分子）の構造'!M$41</f>
        <v>
28622</v>
      </c>
      <c r="O66" s="172"/>
      <c r="P66" s="172"/>
    </row>
    <row r="67" spans="1:16" x14ac:dyDescent="0.15">
      <c r="A67" s="172" t="s">
        <v>
75</v>
      </c>
      <c r="B67" s="172" t="e">
        <f>
NA()</f>
        <v>
#N/A</v>
      </c>
      <c r="C67" s="172">
        <f>
IF(ISNUMBER('将来負担比率（分子）の構造'!I$53), IF('将来負担比率（分子）の構造'!I$53 &lt; 0, 0, '将来負担比率（分子）の構造'!I$53), NA())</f>
        <v>
6880</v>
      </c>
      <c r="D67" s="172" t="e">
        <f>
NA()</f>
        <v>
#N/A</v>
      </c>
      <c r="E67" s="172" t="e">
        <f>
NA()</f>
        <v>
#N/A</v>
      </c>
      <c r="F67" s="172">
        <f>
IF(ISNUMBER('将来負担比率（分子）の構造'!J$53), IF('将来負担比率（分子）の構造'!J$53 &lt; 0, 0, '将来負担比率（分子）の構造'!J$53), NA())</f>
        <v>
6775</v>
      </c>
      <c r="G67" s="172" t="e">
        <f>
NA()</f>
        <v>
#N/A</v>
      </c>
      <c r="H67" s="172" t="e">
        <f>
NA()</f>
        <v>
#N/A</v>
      </c>
      <c r="I67" s="172">
        <f>
IF(ISNUMBER('将来負担比率（分子）の構造'!K$53), IF('将来負担比率（分子）の構造'!K$53 &lt; 0, 0, '将来負担比率（分子）の構造'!K$53), NA())</f>
        <v>
7026</v>
      </c>
      <c r="J67" s="172" t="e">
        <f>
NA()</f>
        <v>
#N/A</v>
      </c>
      <c r="K67" s="172" t="e">
        <f>
NA()</f>
        <v>
#N/A</v>
      </c>
      <c r="L67" s="172">
        <f>
IF(ISNUMBER('将来負担比率（分子）の構造'!L$53), IF('将来負担比率（分子）の構造'!L$53 &lt; 0, 0, '将来負担比率（分子）の構造'!L$53), NA())</f>
        <v>
6774</v>
      </c>
      <c r="M67" s="172" t="e">
        <f>
NA()</f>
        <v>
#N/A</v>
      </c>
      <c r="N67" s="172" t="e">
        <f>
NA()</f>
        <v>
#N/A</v>
      </c>
      <c r="O67" s="172">
        <f>
IF(ISNUMBER('将来負担比率（分子）の構造'!M$53), IF('将来負担比率（分子）の構造'!M$53 &lt; 0, 0, '将来負担比率（分子）の構造'!M$53), NA())</f>
        <v>
4906</v>
      </c>
      <c r="P67" s="172" t="e">
        <f>
NA()</f>
        <v>
#N/A</v>
      </c>
    </row>
    <row r="70" spans="1:16" x14ac:dyDescent="0.15">
      <c r="A70" s="174" t="s">
        <v>
76</v>
      </c>
      <c r="B70" s="174"/>
      <c r="C70" s="174"/>
      <c r="D70" s="174"/>
      <c r="E70" s="174"/>
      <c r="F70" s="174"/>
    </row>
    <row r="71" spans="1:16" x14ac:dyDescent="0.15">
      <c r="A71" s="175"/>
      <c r="B71" s="175" t="str">
        <f>
基金残高に係る経年分析!F54</f>
        <v>
R01</v>
      </c>
      <c r="C71" s="175" t="str">
        <f>
基金残高に係る経年分析!G54</f>
        <v>
R02</v>
      </c>
      <c r="D71" s="175" t="str">
        <f>
基金残高に係る経年分析!H54</f>
        <v>
R03</v>
      </c>
    </row>
    <row r="72" spans="1:16" x14ac:dyDescent="0.15">
      <c r="A72" s="175" t="s">
        <v>
77</v>
      </c>
      <c r="B72" s="176">
        <f>
基金残高に係る経年分析!F55</f>
        <v>
2652</v>
      </c>
      <c r="C72" s="176">
        <f>
基金残高に係る経年分析!G55</f>
        <v>
2872</v>
      </c>
      <c r="D72" s="176">
        <f>
基金残高に係る経年分析!H55</f>
        <v>
2999</v>
      </c>
    </row>
    <row r="73" spans="1:16" x14ac:dyDescent="0.15">
      <c r="A73" s="175" t="s">
        <v>
78</v>
      </c>
      <c r="B73" s="176">
        <f>
基金残高に係る経年分析!F56</f>
        <v>
1856</v>
      </c>
      <c r="C73" s="176">
        <f>
基金残高に係る経年分析!G56</f>
        <v>
1698</v>
      </c>
      <c r="D73" s="176">
        <f>
基金残高に係る経年分析!H56</f>
        <v>
1830</v>
      </c>
    </row>
    <row r="74" spans="1:16" x14ac:dyDescent="0.15">
      <c r="A74" s="175" t="s">
        <v>
79</v>
      </c>
      <c r="B74" s="176">
        <f>
基金残高に係る経年分析!F57</f>
        <v>
3697</v>
      </c>
      <c r="C74" s="176">
        <f>
基金残高に係る経年分析!G57</f>
        <v>
3525</v>
      </c>
      <c r="D74" s="176">
        <f>
基金残高に係る経年分析!H57</f>
        <v>
4731</v>
      </c>
    </row>
  </sheetData>
  <sheetProtection algorithmName="SHA-512" hashValue="zcpVyfN89iQfFhg7JMkjK7ZT7FUaEYerTKgMUynBVCA+FTuvOneUCFi4G8j8leYEwhhTffIpq9lhK/6LKd/nSQ==" saltValue="ZT5vjL3d7qyLbgZIjVEqT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D21" sqref="AD21:AK21"/>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
210</v>
      </c>
      <c r="DI1" s="606"/>
      <c r="DJ1" s="606"/>
      <c r="DK1" s="606"/>
      <c r="DL1" s="606"/>
      <c r="DM1" s="606"/>
      <c r="DN1" s="607"/>
      <c r="DO1" s="212"/>
      <c r="DP1" s="605" t="s">
        <v>
211</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
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
213</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
214</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
215</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
1</v>
      </c>
      <c r="C4" s="609"/>
      <c r="D4" s="609"/>
      <c r="E4" s="609"/>
      <c r="F4" s="609"/>
      <c r="G4" s="609"/>
      <c r="H4" s="609"/>
      <c r="I4" s="609"/>
      <c r="J4" s="609"/>
      <c r="K4" s="609"/>
      <c r="L4" s="609"/>
      <c r="M4" s="609"/>
      <c r="N4" s="609"/>
      <c r="O4" s="609"/>
      <c r="P4" s="609"/>
      <c r="Q4" s="610"/>
      <c r="R4" s="608" t="s">
        <v>
216</v>
      </c>
      <c r="S4" s="609"/>
      <c r="T4" s="609"/>
      <c r="U4" s="609"/>
      <c r="V4" s="609"/>
      <c r="W4" s="609"/>
      <c r="X4" s="609"/>
      <c r="Y4" s="610"/>
      <c r="Z4" s="608" t="s">
        <v>
217</v>
      </c>
      <c r="AA4" s="609"/>
      <c r="AB4" s="609"/>
      <c r="AC4" s="610"/>
      <c r="AD4" s="608" t="s">
        <v>
218</v>
      </c>
      <c r="AE4" s="609"/>
      <c r="AF4" s="609"/>
      <c r="AG4" s="609"/>
      <c r="AH4" s="609"/>
      <c r="AI4" s="609"/>
      <c r="AJ4" s="609"/>
      <c r="AK4" s="610"/>
      <c r="AL4" s="608" t="s">
        <v>
217</v>
      </c>
      <c r="AM4" s="609"/>
      <c r="AN4" s="609"/>
      <c r="AO4" s="610"/>
      <c r="AP4" s="614" t="s">
        <v>
219</v>
      </c>
      <c r="AQ4" s="614"/>
      <c r="AR4" s="614"/>
      <c r="AS4" s="614"/>
      <c r="AT4" s="614"/>
      <c r="AU4" s="614"/>
      <c r="AV4" s="614"/>
      <c r="AW4" s="614"/>
      <c r="AX4" s="614"/>
      <c r="AY4" s="614"/>
      <c r="AZ4" s="614"/>
      <c r="BA4" s="614"/>
      <c r="BB4" s="614"/>
      <c r="BC4" s="614"/>
      <c r="BD4" s="614"/>
      <c r="BE4" s="614"/>
      <c r="BF4" s="614"/>
      <c r="BG4" s="614" t="s">
        <v>
220</v>
      </c>
      <c r="BH4" s="614"/>
      <c r="BI4" s="614"/>
      <c r="BJ4" s="614"/>
      <c r="BK4" s="614"/>
      <c r="BL4" s="614"/>
      <c r="BM4" s="614"/>
      <c r="BN4" s="614"/>
      <c r="BO4" s="614" t="s">
        <v>
217</v>
      </c>
      <c r="BP4" s="614"/>
      <c r="BQ4" s="614"/>
      <c r="BR4" s="614"/>
      <c r="BS4" s="614" t="s">
        <v>
221</v>
      </c>
      <c r="BT4" s="614"/>
      <c r="BU4" s="614"/>
      <c r="BV4" s="614"/>
      <c r="BW4" s="614"/>
      <c r="BX4" s="614"/>
      <c r="BY4" s="614"/>
      <c r="BZ4" s="614"/>
      <c r="CA4" s="614"/>
      <c r="CB4" s="614"/>
      <c r="CD4" s="611" t="s">
        <v>
222</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
223</v>
      </c>
      <c r="C5" s="616"/>
      <c r="D5" s="616"/>
      <c r="E5" s="616"/>
      <c r="F5" s="616"/>
      <c r="G5" s="616"/>
      <c r="H5" s="616"/>
      <c r="I5" s="616"/>
      <c r="J5" s="616"/>
      <c r="K5" s="616"/>
      <c r="L5" s="616"/>
      <c r="M5" s="616"/>
      <c r="N5" s="616"/>
      <c r="O5" s="616"/>
      <c r="P5" s="616"/>
      <c r="Q5" s="617"/>
      <c r="R5" s="618">
        <v>
6711114</v>
      </c>
      <c r="S5" s="619"/>
      <c r="T5" s="619"/>
      <c r="U5" s="619"/>
      <c r="V5" s="619"/>
      <c r="W5" s="619"/>
      <c r="X5" s="619"/>
      <c r="Y5" s="620"/>
      <c r="Z5" s="621">
        <v>
23.4</v>
      </c>
      <c r="AA5" s="621"/>
      <c r="AB5" s="621"/>
      <c r="AC5" s="621"/>
      <c r="AD5" s="622">
        <v>
6711114</v>
      </c>
      <c r="AE5" s="622"/>
      <c r="AF5" s="622"/>
      <c r="AG5" s="622"/>
      <c r="AH5" s="622"/>
      <c r="AI5" s="622"/>
      <c r="AJ5" s="622"/>
      <c r="AK5" s="622"/>
      <c r="AL5" s="623">
        <v>
49</v>
      </c>
      <c r="AM5" s="624"/>
      <c r="AN5" s="624"/>
      <c r="AO5" s="625"/>
      <c r="AP5" s="615" t="s">
        <v>
224</v>
      </c>
      <c r="AQ5" s="616"/>
      <c r="AR5" s="616"/>
      <c r="AS5" s="616"/>
      <c r="AT5" s="616"/>
      <c r="AU5" s="616"/>
      <c r="AV5" s="616"/>
      <c r="AW5" s="616"/>
      <c r="AX5" s="616"/>
      <c r="AY5" s="616"/>
      <c r="AZ5" s="616"/>
      <c r="BA5" s="616"/>
      <c r="BB5" s="616"/>
      <c r="BC5" s="616"/>
      <c r="BD5" s="616"/>
      <c r="BE5" s="616"/>
      <c r="BF5" s="617"/>
      <c r="BG5" s="629">
        <v>
6711114</v>
      </c>
      <c r="BH5" s="630"/>
      <c r="BI5" s="630"/>
      <c r="BJ5" s="630"/>
      <c r="BK5" s="630"/>
      <c r="BL5" s="630"/>
      <c r="BM5" s="630"/>
      <c r="BN5" s="631"/>
      <c r="BO5" s="632">
        <v>
100</v>
      </c>
      <c r="BP5" s="632"/>
      <c r="BQ5" s="632"/>
      <c r="BR5" s="632"/>
      <c r="BS5" s="633">
        <v>
113394</v>
      </c>
      <c r="BT5" s="633"/>
      <c r="BU5" s="633"/>
      <c r="BV5" s="633"/>
      <c r="BW5" s="633"/>
      <c r="BX5" s="633"/>
      <c r="BY5" s="633"/>
      <c r="BZ5" s="633"/>
      <c r="CA5" s="633"/>
      <c r="CB5" s="637"/>
      <c r="CD5" s="611" t="s">
        <v>
219</v>
      </c>
      <c r="CE5" s="612"/>
      <c r="CF5" s="612"/>
      <c r="CG5" s="612"/>
      <c r="CH5" s="612"/>
      <c r="CI5" s="612"/>
      <c r="CJ5" s="612"/>
      <c r="CK5" s="612"/>
      <c r="CL5" s="612"/>
      <c r="CM5" s="612"/>
      <c r="CN5" s="612"/>
      <c r="CO5" s="612"/>
      <c r="CP5" s="612"/>
      <c r="CQ5" s="613"/>
      <c r="CR5" s="611" t="s">
        <v>
225</v>
      </c>
      <c r="CS5" s="612"/>
      <c r="CT5" s="612"/>
      <c r="CU5" s="612"/>
      <c r="CV5" s="612"/>
      <c r="CW5" s="612"/>
      <c r="CX5" s="612"/>
      <c r="CY5" s="613"/>
      <c r="CZ5" s="611" t="s">
        <v>
217</v>
      </c>
      <c r="DA5" s="612"/>
      <c r="DB5" s="612"/>
      <c r="DC5" s="613"/>
      <c r="DD5" s="611" t="s">
        <v>
226</v>
      </c>
      <c r="DE5" s="612"/>
      <c r="DF5" s="612"/>
      <c r="DG5" s="612"/>
      <c r="DH5" s="612"/>
      <c r="DI5" s="612"/>
      <c r="DJ5" s="612"/>
      <c r="DK5" s="612"/>
      <c r="DL5" s="612"/>
      <c r="DM5" s="612"/>
      <c r="DN5" s="612"/>
      <c r="DO5" s="612"/>
      <c r="DP5" s="613"/>
      <c r="DQ5" s="611" t="s">
        <v>
227</v>
      </c>
      <c r="DR5" s="612"/>
      <c r="DS5" s="612"/>
      <c r="DT5" s="612"/>
      <c r="DU5" s="612"/>
      <c r="DV5" s="612"/>
      <c r="DW5" s="612"/>
      <c r="DX5" s="612"/>
      <c r="DY5" s="612"/>
      <c r="DZ5" s="612"/>
      <c r="EA5" s="612"/>
      <c r="EB5" s="612"/>
      <c r="EC5" s="613"/>
    </row>
    <row r="6" spans="2:143" ht="11.25" customHeight="1" x14ac:dyDescent="0.15">
      <c r="B6" s="626" t="s">
        <v>
228</v>
      </c>
      <c r="C6" s="627"/>
      <c r="D6" s="627"/>
      <c r="E6" s="627"/>
      <c r="F6" s="627"/>
      <c r="G6" s="627"/>
      <c r="H6" s="627"/>
      <c r="I6" s="627"/>
      <c r="J6" s="627"/>
      <c r="K6" s="627"/>
      <c r="L6" s="627"/>
      <c r="M6" s="627"/>
      <c r="N6" s="627"/>
      <c r="O6" s="627"/>
      <c r="P6" s="627"/>
      <c r="Q6" s="628"/>
      <c r="R6" s="629">
        <v>
268125</v>
      </c>
      <c r="S6" s="630"/>
      <c r="T6" s="630"/>
      <c r="U6" s="630"/>
      <c r="V6" s="630"/>
      <c r="W6" s="630"/>
      <c r="X6" s="630"/>
      <c r="Y6" s="631"/>
      <c r="Z6" s="632">
        <v>
0.9</v>
      </c>
      <c r="AA6" s="632"/>
      <c r="AB6" s="632"/>
      <c r="AC6" s="632"/>
      <c r="AD6" s="633">
        <v>
268125</v>
      </c>
      <c r="AE6" s="633"/>
      <c r="AF6" s="633"/>
      <c r="AG6" s="633"/>
      <c r="AH6" s="633"/>
      <c r="AI6" s="633"/>
      <c r="AJ6" s="633"/>
      <c r="AK6" s="633"/>
      <c r="AL6" s="634">
        <v>
2</v>
      </c>
      <c r="AM6" s="635"/>
      <c r="AN6" s="635"/>
      <c r="AO6" s="636"/>
      <c r="AP6" s="626" t="s">
        <v>
229</v>
      </c>
      <c r="AQ6" s="627"/>
      <c r="AR6" s="627"/>
      <c r="AS6" s="627"/>
      <c r="AT6" s="627"/>
      <c r="AU6" s="627"/>
      <c r="AV6" s="627"/>
      <c r="AW6" s="627"/>
      <c r="AX6" s="627"/>
      <c r="AY6" s="627"/>
      <c r="AZ6" s="627"/>
      <c r="BA6" s="627"/>
      <c r="BB6" s="627"/>
      <c r="BC6" s="627"/>
      <c r="BD6" s="627"/>
      <c r="BE6" s="627"/>
      <c r="BF6" s="628"/>
      <c r="BG6" s="629">
        <v>
6711114</v>
      </c>
      <c r="BH6" s="630"/>
      <c r="BI6" s="630"/>
      <c r="BJ6" s="630"/>
      <c r="BK6" s="630"/>
      <c r="BL6" s="630"/>
      <c r="BM6" s="630"/>
      <c r="BN6" s="631"/>
      <c r="BO6" s="632">
        <v>
100</v>
      </c>
      <c r="BP6" s="632"/>
      <c r="BQ6" s="632"/>
      <c r="BR6" s="632"/>
      <c r="BS6" s="633">
        <v>
113394</v>
      </c>
      <c r="BT6" s="633"/>
      <c r="BU6" s="633"/>
      <c r="BV6" s="633"/>
      <c r="BW6" s="633"/>
      <c r="BX6" s="633"/>
      <c r="BY6" s="633"/>
      <c r="BZ6" s="633"/>
      <c r="CA6" s="633"/>
      <c r="CB6" s="637"/>
      <c r="CD6" s="640" t="s">
        <v>
230</v>
      </c>
      <c r="CE6" s="641"/>
      <c r="CF6" s="641"/>
      <c r="CG6" s="641"/>
      <c r="CH6" s="641"/>
      <c r="CI6" s="641"/>
      <c r="CJ6" s="641"/>
      <c r="CK6" s="641"/>
      <c r="CL6" s="641"/>
      <c r="CM6" s="641"/>
      <c r="CN6" s="641"/>
      <c r="CO6" s="641"/>
      <c r="CP6" s="641"/>
      <c r="CQ6" s="642"/>
      <c r="CR6" s="629">
        <v>
188372</v>
      </c>
      <c r="CS6" s="630"/>
      <c r="CT6" s="630"/>
      <c r="CU6" s="630"/>
      <c r="CV6" s="630"/>
      <c r="CW6" s="630"/>
      <c r="CX6" s="630"/>
      <c r="CY6" s="631"/>
      <c r="CZ6" s="623">
        <v>
0.7</v>
      </c>
      <c r="DA6" s="624"/>
      <c r="DB6" s="624"/>
      <c r="DC6" s="643"/>
      <c r="DD6" s="638" t="s">
        <v>
128</v>
      </c>
      <c r="DE6" s="630"/>
      <c r="DF6" s="630"/>
      <c r="DG6" s="630"/>
      <c r="DH6" s="630"/>
      <c r="DI6" s="630"/>
      <c r="DJ6" s="630"/>
      <c r="DK6" s="630"/>
      <c r="DL6" s="630"/>
      <c r="DM6" s="630"/>
      <c r="DN6" s="630"/>
      <c r="DO6" s="630"/>
      <c r="DP6" s="631"/>
      <c r="DQ6" s="638">
        <v>
188372</v>
      </c>
      <c r="DR6" s="630"/>
      <c r="DS6" s="630"/>
      <c r="DT6" s="630"/>
      <c r="DU6" s="630"/>
      <c r="DV6" s="630"/>
      <c r="DW6" s="630"/>
      <c r="DX6" s="630"/>
      <c r="DY6" s="630"/>
      <c r="DZ6" s="630"/>
      <c r="EA6" s="630"/>
      <c r="EB6" s="630"/>
      <c r="EC6" s="639"/>
    </row>
    <row r="7" spans="2:143" ht="11.25" customHeight="1" x14ac:dyDescent="0.15">
      <c r="B7" s="626" t="s">
        <v>
231</v>
      </c>
      <c r="C7" s="627"/>
      <c r="D7" s="627"/>
      <c r="E7" s="627"/>
      <c r="F7" s="627"/>
      <c r="G7" s="627"/>
      <c r="H7" s="627"/>
      <c r="I7" s="627"/>
      <c r="J7" s="627"/>
      <c r="K7" s="627"/>
      <c r="L7" s="627"/>
      <c r="M7" s="627"/>
      <c r="N7" s="627"/>
      <c r="O7" s="627"/>
      <c r="P7" s="627"/>
      <c r="Q7" s="628"/>
      <c r="R7" s="629">
        <v>
3664</v>
      </c>
      <c r="S7" s="630"/>
      <c r="T7" s="630"/>
      <c r="U7" s="630"/>
      <c r="V7" s="630"/>
      <c r="W7" s="630"/>
      <c r="X7" s="630"/>
      <c r="Y7" s="631"/>
      <c r="Z7" s="632">
        <v>
0</v>
      </c>
      <c r="AA7" s="632"/>
      <c r="AB7" s="632"/>
      <c r="AC7" s="632"/>
      <c r="AD7" s="633">
        <v>
3664</v>
      </c>
      <c r="AE7" s="633"/>
      <c r="AF7" s="633"/>
      <c r="AG7" s="633"/>
      <c r="AH7" s="633"/>
      <c r="AI7" s="633"/>
      <c r="AJ7" s="633"/>
      <c r="AK7" s="633"/>
      <c r="AL7" s="634">
        <v>
0</v>
      </c>
      <c r="AM7" s="635"/>
      <c r="AN7" s="635"/>
      <c r="AO7" s="636"/>
      <c r="AP7" s="626" t="s">
        <v>
232</v>
      </c>
      <c r="AQ7" s="627"/>
      <c r="AR7" s="627"/>
      <c r="AS7" s="627"/>
      <c r="AT7" s="627"/>
      <c r="AU7" s="627"/>
      <c r="AV7" s="627"/>
      <c r="AW7" s="627"/>
      <c r="AX7" s="627"/>
      <c r="AY7" s="627"/>
      <c r="AZ7" s="627"/>
      <c r="BA7" s="627"/>
      <c r="BB7" s="627"/>
      <c r="BC7" s="627"/>
      <c r="BD7" s="627"/>
      <c r="BE7" s="627"/>
      <c r="BF7" s="628"/>
      <c r="BG7" s="629">
        <v>
2870792</v>
      </c>
      <c r="BH7" s="630"/>
      <c r="BI7" s="630"/>
      <c r="BJ7" s="630"/>
      <c r="BK7" s="630"/>
      <c r="BL7" s="630"/>
      <c r="BM7" s="630"/>
      <c r="BN7" s="631"/>
      <c r="BO7" s="632">
        <v>
42.8</v>
      </c>
      <c r="BP7" s="632"/>
      <c r="BQ7" s="632"/>
      <c r="BR7" s="632"/>
      <c r="BS7" s="633">
        <v>
113394</v>
      </c>
      <c r="BT7" s="633"/>
      <c r="BU7" s="633"/>
      <c r="BV7" s="633"/>
      <c r="BW7" s="633"/>
      <c r="BX7" s="633"/>
      <c r="BY7" s="633"/>
      <c r="BZ7" s="633"/>
      <c r="CA7" s="633"/>
      <c r="CB7" s="637"/>
      <c r="CD7" s="644" t="s">
        <v>
233</v>
      </c>
      <c r="CE7" s="645"/>
      <c r="CF7" s="645"/>
      <c r="CG7" s="645"/>
      <c r="CH7" s="645"/>
      <c r="CI7" s="645"/>
      <c r="CJ7" s="645"/>
      <c r="CK7" s="645"/>
      <c r="CL7" s="645"/>
      <c r="CM7" s="645"/>
      <c r="CN7" s="645"/>
      <c r="CO7" s="645"/>
      <c r="CP7" s="645"/>
      <c r="CQ7" s="646"/>
      <c r="CR7" s="629">
        <v>
4130125</v>
      </c>
      <c r="CS7" s="630"/>
      <c r="CT7" s="630"/>
      <c r="CU7" s="630"/>
      <c r="CV7" s="630"/>
      <c r="CW7" s="630"/>
      <c r="CX7" s="630"/>
      <c r="CY7" s="631"/>
      <c r="CZ7" s="632">
        <v>
15.1</v>
      </c>
      <c r="DA7" s="632"/>
      <c r="DB7" s="632"/>
      <c r="DC7" s="632"/>
      <c r="DD7" s="638">
        <v>
68404</v>
      </c>
      <c r="DE7" s="630"/>
      <c r="DF7" s="630"/>
      <c r="DG7" s="630"/>
      <c r="DH7" s="630"/>
      <c r="DI7" s="630"/>
      <c r="DJ7" s="630"/>
      <c r="DK7" s="630"/>
      <c r="DL7" s="630"/>
      <c r="DM7" s="630"/>
      <c r="DN7" s="630"/>
      <c r="DO7" s="630"/>
      <c r="DP7" s="631"/>
      <c r="DQ7" s="638">
        <v>
3631918</v>
      </c>
      <c r="DR7" s="630"/>
      <c r="DS7" s="630"/>
      <c r="DT7" s="630"/>
      <c r="DU7" s="630"/>
      <c r="DV7" s="630"/>
      <c r="DW7" s="630"/>
      <c r="DX7" s="630"/>
      <c r="DY7" s="630"/>
      <c r="DZ7" s="630"/>
      <c r="EA7" s="630"/>
      <c r="EB7" s="630"/>
      <c r="EC7" s="639"/>
    </row>
    <row r="8" spans="2:143" ht="11.25" customHeight="1" x14ac:dyDescent="0.15">
      <c r="B8" s="626" t="s">
        <v>
234</v>
      </c>
      <c r="C8" s="627"/>
      <c r="D8" s="627"/>
      <c r="E8" s="627"/>
      <c r="F8" s="627"/>
      <c r="G8" s="627"/>
      <c r="H8" s="627"/>
      <c r="I8" s="627"/>
      <c r="J8" s="627"/>
      <c r="K8" s="627"/>
      <c r="L8" s="627"/>
      <c r="M8" s="627"/>
      <c r="N8" s="627"/>
      <c r="O8" s="627"/>
      <c r="P8" s="627"/>
      <c r="Q8" s="628"/>
      <c r="R8" s="629">
        <v>
34865</v>
      </c>
      <c r="S8" s="630"/>
      <c r="T8" s="630"/>
      <c r="U8" s="630"/>
      <c r="V8" s="630"/>
      <c r="W8" s="630"/>
      <c r="X8" s="630"/>
      <c r="Y8" s="631"/>
      <c r="Z8" s="632">
        <v>
0.1</v>
      </c>
      <c r="AA8" s="632"/>
      <c r="AB8" s="632"/>
      <c r="AC8" s="632"/>
      <c r="AD8" s="633">
        <v>
34865</v>
      </c>
      <c r="AE8" s="633"/>
      <c r="AF8" s="633"/>
      <c r="AG8" s="633"/>
      <c r="AH8" s="633"/>
      <c r="AI8" s="633"/>
      <c r="AJ8" s="633"/>
      <c r="AK8" s="633"/>
      <c r="AL8" s="634">
        <v>
0.3</v>
      </c>
      <c r="AM8" s="635"/>
      <c r="AN8" s="635"/>
      <c r="AO8" s="636"/>
      <c r="AP8" s="626" t="s">
        <v>
235</v>
      </c>
      <c r="AQ8" s="627"/>
      <c r="AR8" s="627"/>
      <c r="AS8" s="627"/>
      <c r="AT8" s="627"/>
      <c r="AU8" s="627"/>
      <c r="AV8" s="627"/>
      <c r="AW8" s="627"/>
      <c r="AX8" s="627"/>
      <c r="AY8" s="627"/>
      <c r="AZ8" s="627"/>
      <c r="BA8" s="627"/>
      <c r="BB8" s="627"/>
      <c r="BC8" s="627"/>
      <c r="BD8" s="627"/>
      <c r="BE8" s="627"/>
      <c r="BF8" s="628"/>
      <c r="BG8" s="629">
        <v>
90078</v>
      </c>
      <c r="BH8" s="630"/>
      <c r="BI8" s="630"/>
      <c r="BJ8" s="630"/>
      <c r="BK8" s="630"/>
      <c r="BL8" s="630"/>
      <c r="BM8" s="630"/>
      <c r="BN8" s="631"/>
      <c r="BO8" s="632">
        <v>
1.3</v>
      </c>
      <c r="BP8" s="632"/>
      <c r="BQ8" s="632"/>
      <c r="BR8" s="632"/>
      <c r="BS8" s="633" t="s">
        <v>
128</v>
      </c>
      <c r="BT8" s="633"/>
      <c r="BU8" s="633"/>
      <c r="BV8" s="633"/>
      <c r="BW8" s="633"/>
      <c r="BX8" s="633"/>
      <c r="BY8" s="633"/>
      <c r="BZ8" s="633"/>
      <c r="CA8" s="633"/>
      <c r="CB8" s="637"/>
      <c r="CD8" s="644" t="s">
        <v>
236</v>
      </c>
      <c r="CE8" s="645"/>
      <c r="CF8" s="645"/>
      <c r="CG8" s="645"/>
      <c r="CH8" s="645"/>
      <c r="CI8" s="645"/>
      <c r="CJ8" s="645"/>
      <c r="CK8" s="645"/>
      <c r="CL8" s="645"/>
      <c r="CM8" s="645"/>
      <c r="CN8" s="645"/>
      <c r="CO8" s="645"/>
      <c r="CP8" s="645"/>
      <c r="CQ8" s="646"/>
      <c r="CR8" s="629">
        <v>
8565793</v>
      </c>
      <c r="CS8" s="630"/>
      <c r="CT8" s="630"/>
      <c r="CU8" s="630"/>
      <c r="CV8" s="630"/>
      <c r="CW8" s="630"/>
      <c r="CX8" s="630"/>
      <c r="CY8" s="631"/>
      <c r="CZ8" s="632">
        <v>
31.2</v>
      </c>
      <c r="DA8" s="632"/>
      <c r="DB8" s="632"/>
      <c r="DC8" s="632"/>
      <c r="DD8" s="638">
        <v>
148779</v>
      </c>
      <c r="DE8" s="630"/>
      <c r="DF8" s="630"/>
      <c r="DG8" s="630"/>
      <c r="DH8" s="630"/>
      <c r="DI8" s="630"/>
      <c r="DJ8" s="630"/>
      <c r="DK8" s="630"/>
      <c r="DL8" s="630"/>
      <c r="DM8" s="630"/>
      <c r="DN8" s="630"/>
      <c r="DO8" s="630"/>
      <c r="DP8" s="631"/>
      <c r="DQ8" s="638">
        <v>
3324652</v>
      </c>
      <c r="DR8" s="630"/>
      <c r="DS8" s="630"/>
      <c r="DT8" s="630"/>
      <c r="DU8" s="630"/>
      <c r="DV8" s="630"/>
      <c r="DW8" s="630"/>
      <c r="DX8" s="630"/>
      <c r="DY8" s="630"/>
      <c r="DZ8" s="630"/>
      <c r="EA8" s="630"/>
      <c r="EB8" s="630"/>
      <c r="EC8" s="639"/>
    </row>
    <row r="9" spans="2:143" ht="11.25" customHeight="1" x14ac:dyDescent="0.15">
      <c r="B9" s="626" t="s">
        <v>
237</v>
      </c>
      <c r="C9" s="627"/>
      <c r="D9" s="627"/>
      <c r="E9" s="627"/>
      <c r="F9" s="627"/>
      <c r="G9" s="627"/>
      <c r="H9" s="627"/>
      <c r="I9" s="627"/>
      <c r="J9" s="627"/>
      <c r="K9" s="627"/>
      <c r="L9" s="627"/>
      <c r="M9" s="627"/>
      <c r="N9" s="627"/>
      <c r="O9" s="627"/>
      <c r="P9" s="627"/>
      <c r="Q9" s="628"/>
      <c r="R9" s="629">
        <v>
41482</v>
      </c>
      <c r="S9" s="630"/>
      <c r="T9" s="630"/>
      <c r="U9" s="630"/>
      <c r="V9" s="630"/>
      <c r="W9" s="630"/>
      <c r="X9" s="630"/>
      <c r="Y9" s="631"/>
      <c r="Z9" s="632">
        <v>
0.1</v>
      </c>
      <c r="AA9" s="632"/>
      <c r="AB9" s="632"/>
      <c r="AC9" s="632"/>
      <c r="AD9" s="633">
        <v>
41482</v>
      </c>
      <c r="AE9" s="633"/>
      <c r="AF9" s="633"/>
      <c r="AG9" s="633"/>
      <c r="AH9" s="633"/>
      <c r="AI9" s="633"/>
      <c r="AJ9" s="633"/>
      <c r="AK9" s="633"/>
      <c r="AL9" s="634">
        <v>
0.3</v>
      </c>
      <c r="AM9" s="635"/>
      <c r="AN9" s="635"/>
      <c r="AO9" s="636"/>
      <c r="AP9" s="626" t="s">
        <v>
238</v>
      </c>
      <c r="AQ9" s="627"/>
      <c r="AR9" s="627"/>
      <c r="AS9" s="627"/>
      <c r="AT9" s="627"/>
      <c r="AU9" s="627"/>
      <c r="AV9" s="627"/>
      <c r="AW9" s="627"/>
      <c r="AX9" s="627"/>
      <c r="AY9" s="627"/>
      <c r="AZ9" s="627"/>
      <c r="BA9" s="627"/>
      <c r="BB9" s="627"/>
      <c r="BC9" s="627"/>
      <c r="BD9" s="627"/>
      <c r="BE9" s="627"/>
      <c r="BF9" s="628"/>
      <c r="BG9" s="629">
        <v>
2239678</v>
      </c>
      <c r="BH9" s="630"/>
      <c r="BI9" s="630"/>
      <c r="BJ9" s="630"/>
      <c r="BK9" s="630"/>
      <c r="BL9" s="630"/>
      <c r="BM9" s="630"/>
      <c r="BN9" s="631"/>
      <c r="BO9" s="632">
        <v>
33.4</v>
      </c>
      <c r="BP9" s="632"/>
      <c r="BQ9" s="632"/>
      <c r="BR9" s="632"/>
      <c r="BS9" s="633" t="s">
        <v>
128</v>
      </c>
      <c r="BT9" s="633"/>
      <c r="BU9" s="633"/>
      <c r="BV9" s="633"/>
      <c r="BW9" s="633"/>
      <c r="BX9" s="633"/>
      <c r="BY9" s="633"/>
      <c r="BZ9" s="633"/>
      <c r="CA9" s="633"/>
      <c r="CB9" s="637"/>
      <c r="CD9" s="644" t="s">
        <v>
239</v>
      </c>
      <c r="CE9" s="645"/>
      <c r="CF9" s="645"/>
      <c r="CG9" s="645"/>
      <c r="CH9" s="645"/>
      <c r="CI9" s="645"/>
      <c r="CJ9" s="645"/>
      <c r="CK9" s="645"/>
      <c r="CL9" s="645"/>
      <c r="CM9" s="645"/>
      <c r="CN9" s="645"/>
      <c r="CO9" s="645"/>
      <c r="CP9" s="645"/>
      <c r="CQ9" s="646"/>
      <c r="CR9" s="629">
        <v>
2425312</v>
      </c>
      <c r="CS9" s="630"/>
      <c r="CT9" s="630"/>
      <c r="CU9" s="630"/>
      <c r="CV9" s="630"/>
      <c r="CW9" s="630"/>
      <c r="CX9" s="630"/>
      <c r="CY9" s="631"/>
      <c r="CZ9" s="632">
        <v>
8.8000000000000007</v>
      </c>
      <c r="DA9" s="632"/>
      <c r="DB9" s="632"/>
      <c r="DC9" s="632"/>
      <c r="DD9" s="638">
        <v>
137668</v>
      </c>
      <c r="DE9" s="630"/>
      <c r="DF9" s="630"/>
      <c r="DG9" s="630"/>
      <c r="DH9" s="630"/>
      <c r="DI9" s="630"/>
      <c r="DJ9" s="630"/>
      <c r="DK9" s="630"/>
      <c r="DL9" s="630"/>
      <c r="DM9" s="630"/>
      <c r="DN9" s="630"/>
      <c r="DO9" s="630"/>
      <c r="DP9" s="631"/>
      <c r="DQ9" s="638">
        <v>
1628064</v>
      </c>
      <c r="DR9" s="630"/>
      <c r="DS9" s="630"/>
      <c r="DT9" s="630"/>
      <c r="DU9" s="630"/>
      <c r="DV9" s="630"/>
      <c r="DW9" s="630"/>
      <c r="DX9" s="630"/>
      <c r="DY9" s="630"/>
      <c r="DZ9" s="630"/>
      <c r="EA9" s="630"/>
      <c r="EB9" s="630"/>
      <c r="EC9" s="639"/>
    </row>
    <row r="10" spans="2:143" ht="11.25" customHeight="1" x14ac:dyDescent="0.15">
      <c r="B10" s="626" t="s">
        <v>
240</v>
      </c>
      <c r="C10" s="627"/>
      <c r="D10" s="627"/>
      <c r="E10" s="627"/>
      <c r="F10" s="627"/>
      <c r="G10" s="627"/>
      <c r="H10" s="627"/>
      <c r="I10" s="627"/>
      <c r="J10" s="627"/>
      <c r="K10" s="627"/>
      <c r="L10" s="627"/>
      <c r="M10" s="627"/>
      <c r="N10" s="627"/>
      <c r="O10" s="627"/>
      <c r="P10" s="627"/>
      <c r="Q10" s="628"/>
      <c r="R10" s="629" t="s">
        <v>
128</v>
      </c>
      <c r="S10" s="630"/>
      <c r="T10" s="630"/>
      <c r="U10" s="630"/>
      <c r="V10" s="630"/>
      <c r="W10" s="630"/>
      <c r="X10" s="630"/>
      <c r="Y10" s="631"/>
      <c r="Z10" s="632" t="s">
        <v>
128</v>
      </c>
      <c r="AA10" s="632"/>
      <c r="AB10" s="632"/>
      <c r="AC10" s="632"/>
      <c r="AD10" s="633" t="s">
        <v>
128</v>
      </c>
      <c r="AE10" s="633"/>
      <c r="AF10" s="633"/>
      <c r="AG10" s="633"/>
      <c r="AH10" s="633"/>
      <c r="AI10" s="633"/>
      <c r="AJ10" s="633"/>
      <c r="AK10" s="633"/>
      <c r="AL10" s="634" t="s">
        <v>
128</v>
      </c>
      <c r="AM10" s="635"/>
      <c r="AN10" s="635"/>
      <c r="AO10" s="636"/>
      <c r="AP10" s="626" t="s">
        <v>
241</v>
      </c>
      <c r="AQ10" s="627"/>
      <c r="AR10" s="627"/>
      <c r="AS10" s="627"/>
      <c r="AT10" s="627"/>
      <c r="AU10" s="627"/>
      <c r="AV10" s="627"/>
      <c r="AW10" s="627"/>
      <c r="AX10" s="627"/>
      <c r="AY10" s="627"/>
      <c r="AZ10" s="627"/>
      <c r="BA10" s="627"/>
      <c r="BB10" s="627"/>
      <c r="BC10" s="627"/>
      <c r="BD10" s="627"/>
      <c r="BE10" s="627"/>
      <c r="BF10" s="628"/>
      <c r="BG10" s="629">
        <v>
142721</v>
      </c>
      <c r="BH10" s="630"/>
      <c r="BI10" s="630"/>
      <c r="BJ10" s="630"/>
      <c r="BK10" s="630"/>
      <c r="BL10" s="630"/>
      <c r="BM10" s="630"/>
      <c r="BN10" s="631"/>
      <c r="BO10" s="632">
        <v>
2.1</v>
      </c>
      <c r="BP10" s="632"/>
      <c r="BQ10" s="632"/>
      <c r="BR10" s="632"/>
      <c r="BS10" s="633" t="s">
        <v>
128</v>
      </c>
      <c r="BT10" s="633"/>
      <c r="BU10" s="633"/>
      <c r="BV10" s="633"/>
      <c r="BW10" s="633"/>
      <c r="BX10" s="633"/>
      <c r="BY10" s="633"/>
      <c r="BZ10" s="633"/>
      <c r="CA10" s="633"/>
      <c r="CB10" s="637"/>
      <c r="CD10" s="644" t="s">
        <v>
243</v>
      </c>
      <c r="CE10" s="645"/>
      <c r="CF10" s="645"/>
      <c r="CG10" s="645"/>
      <c r="CH10" s="645"/>
      <c r="CI10" s="645"/>
      <c r="CJ10" s="645"/>
      <c r="CK10" s="645"/>
      <c r="CL10" s="645"/>
      <c r="CM10" s="645"/>
      <c r="CN10" s="645"/>
      <c r="CO10" s="645"/>
      <c r="CP10" s="645"/>
      <c r="CQ10" s="646"/>
      <c r="CR10" s="629">
        <v>
180</v>
      </c>
      <c r="CS10" s="630"/>
      <c r="CT10" s="630"/>
      <c r="CU10" s="630"/>
      <c r="CV10" s="630"/>
      <c r="CW10" s="630"/>
      <c r="CX10" s="630"/>
      <c r="CY10" s="631"/>
      <c r="CZ10" s="632">
        <v>
0</v>
      </c>
      <c r="DA10" s="632"/>
      <c r="DB10" s="632"/>
      <c r="DC10" s="632"/>
      <c r="DD10" s="638" t="s">
        <v>
128</v>
      </c>
      <c r="DE10" s="630"/>
      <c r="DF10" s="630"/>
      <c r="DG10" s="630"/>
      <c r="DH10" s="630"/>
      <c r="DI10" s="630"/>
      <c r="DJ10" s="630"/>
      <c r="DK10" s="630"/>
      <c r="DL10" s="630"/>
      <c r="DM10" s="630"/>
      <c r="DN10" s="630"/>
      <c r="DO10" s="630"/>
      <c r="DP10" s="631"/>
      <c r="DQ10" s="638">
        <v>
180</v>
      </c>
      <c r="DR10" s="630"/>
      <c r="DS10" s="630"/>
      <c r="DT10" s="630"/>
      <c r="DU10" s="630"/>
      <c r="DV10" s="630"/>
      <c r="DW10" s="630"/>
      <c r="DX10" s="630"/>
      <c r="DY10" s="630"/>
      <c r="DZ10" s="630"/>
      <c r="EA10" s="630"/>
      <c r="EB10" s="630"/>
      <c r="EC10" s="639"/>
    </row>
    <row r="11" spans="2:143" ht="11.25" customHeight="1" x14ac:dyDescent="0.15">
      <c r="B11" s="626" t="s">
        <v>
244</v>
      </c>
      <c r="C11" s="627"/>
      <c r="D11" s="627"/>
      <c r="E11" s="627"/>
      <c r="F11" s="627"/>
      <c r="G11" s="627"/>
      <c r="H11" s="627"/>
      <c r="I11" s="627"/>
      <c r="J11" s="627"/>
      <c r="K11" s="627"/>
      <c r="L11" s="627"/>
      <c r="M11" s="627"/>
      <c r="N11" s="627"/>
      <c r="O11" s="627"/>
      <c r="P11" s="627"/>
      <c r="Q11" s="628"/>
      <c r="R11" s="629">
        <v>
1194847</v>
      </c>
      <c r="S11" s="630"/>
      <c r="T11" s="630"/>
      <c r="U11" s="630"/>
      <c r="V11" s="630"/>
      <c r="W11" s="630"/>
      <c r="X11" s="630"/>
      <c r="Y11" s="631"/>
      <c r="Z11" s="634">
        <v>
4.2</v>
      </c>
      <c r="AA11" s="635"/>
      <c r="AB11" s="635"/>
      <c r="AC11" s="647"/>
      <c r="AD11" s="638">
        <v>
1194847</v>
      </c>
      <c r="AE11" s="630"/>
      <c r="AF11" s="630"/>
      <c r="AG11" s="630"/>
      <c r="AH11" s="630"/>
      <c r="AI11" s="630"/>
      <c r="AJ11" s="630"/>
      <c r="AK11" s="631"/>
      <c r="AL11" s="634">
        <v>
8.6999999999999993</v>
      </c>
      <c r="AM11" s="635"/>
      <c r="AN11" s="635"/>
      <c r="AO11" s="636"/>
      <c r="AP11" s="626" t="s">
        <v>
245</v>
      </c>
      <c r="AQ11" s="627"/>
      <c r="AR11" s="627"/>
      <c r="AS11" s="627"/>
      <c r="AT11" s="627"/>
      <c r="AU11" s="627"/>
      <c r="AV11" s="627"/>
      <c r="AW11" s="627"/>
      <c r="AX11" s="627"/>
      <c r="AY11" s="627"/>
      <c r="AZ11" s="627"/>
      <c r="BA11" s="627"/>
      <c r="BB11" s="627"/>
      <c r="BC11" s="627"/>
      <c r="BD11" s="627"/>
      <c r="BE11" s="627"/>
      <c r="BF11" s="628"/>
      <c r="BG11" s="629">
        <v>
398315</v>
      </c>
      <c r="BH11" s="630"/>
      <c r="BI11" s="630"/>
      <c r="BJ11" s="630"/>
      <c r="BK11" s="630"/>
      <c r="BL11" s="630"/>
      <c r="BM11" s="630"/>
      <c r="BN11" s="631"/>
      <c r="BO11" s="632">
        <v>
5.9</v>
      </c>
      <c r="BP11" s="632"/>
      <c r="BQ11" s="632"/>
      <c r="BR11" s="632"/>
      <c r="BS11" s="633">
        <v>
113394</v>
      </c>
      <c r="BT11" s="633"/>
      <c r="BU11" s="633"/>
      <c r="BV11" s="633"/>
      <c r="BW11" s="633"/>
      <c r="BX11" s="633"/>
      <c r="BY11" s="633"/>
      <c r="BZ11" s="633"/>
      <c r="CA11" s="633"/>
      <c r="CB11" s="637"/>
      <c r="CD11" s="644" t="s">
        <v>
246</v>
      </c>
      <c r="CE11" s="645"/>
      <c r="CF11" s="645"/>
      <c r="CG11" s="645"/>
      <c r="CH11" s="645"/>
      <c r="CI11" s="645"/>
      <c r="CJ11" s="645"/>
      <c r="CK11" s="645"/>
      <c r="CL11" s="645"/>
      <c r="CM11" s="645"/>
      <c r="CN11" s="645"/>
      <c r="CO11" s="645"/>
      <c r="CP11" s="645"/>
      <c r="CQ11" s="646"/>
      <c r="CR11" s="629">
        <v>
939300</v>
      </c>
      <c r="CS11" s="630"/>
      <c r="CT11" s="630"/>
      <c r="CU11" s="630"/>
      <c r="CV11" s="630"/>
      <c r="CW11" s="630"/>
      <c r="CX11" s="630"/>
      <c r="CY11" s="631"/>
      <c r="CZ11" s="632">
        <v>
3.4</v>
      </c>
      <c r="DA11" s="632"/>
      <c r="DB11" s="632"/>
      <c r="DC11" s="632"/>
      <c r="DD11" s="638">
        <v>
119386</v>
      </c>
      <c r="DE11" s="630"/>
      <c r="DF11" s="630"/>
      <c r="DG11" s="630"/>
      <c r="DH11" s="630"/>
      <c r="DI11" s="630"/>
      <c r="DJ11" s="630"/>
      <c r="DK11" s="630"/>
      <c r="DL11" s="630"/>
      <c r="DM11" s="630"/>
      <c r="DN11" s="630"/>
      <c r="DO11" s="630"/>
      <c r="DP11" s="631"/>
      <c r="DQ11" s="638">
        <v>
654394</v>
      </c>
      <c r="DR11" s="630"/>
      <c r="DS11" s="630"/>
      <c r="DT11" s="630"/>
      <c r="DU11" s="630"/>
      <c r="DV11" s="630"/>
      <c r="DW11" s="630"/>
      <c r="DX11" s="630"/>
      <c r="DY11" s="630"/>
      <c r="DZ11" s="630"/>
      <c r="EA11" s="630"/>
      <c r="EB11" s="630"/>
      <c r="EC11" s="639"/>
    </row>
    <row r="12" spans="2:143" ht="11.25" customHeight="1" x14ac:dyDescent="0.15">
      <c r="B12" s="626" t="s">
        <v>
247</v>
      </c>
      <c r="C12" s="627"/>
      <c r="D12" s="627"/>
      <c r="E12" s="627"/>
      <c r="F12" s="627"/>
      <c r="G12" s="627"/>
      <c r="H12" s="627"/>
      <c r="I12" s="627"/>
      <c r="J12" s="627"/>
      <c r="K12" s="627"/>
      <c r="L12" s="627"/>
      <c r="M12" s="627"/>
      <c r="N12" s="627"/>
      <c r="O12" s="627"/>
      <c r="P12" s="627"/>
      <c r="Q12" s="628"/>
      <c r="R12" s="629">
        <v>
57202</v>
      </c>
      <c r="S12" s="630"/>
      <c r="T12" s="630"/>
      <c r="U12" s="630"/>
      <c r="V12" s="630"/>
      <c r="W12" s="630"/>
      <c r="X12" s="630"/>
      <c r="Y12" s="631"/>
      <c r="Z12" s="632">
        <v>
0.2</v>
      </c>
      <c r="AA12" s="632"/>
      <c r="AB12" s="632"/>
      <c r="AC12" s="632"/>
      <c r="AD12" s="633">
        <v>
57202</v>
      </c>
      <c r="AE12" s="633"/>
      <c r="AF12" s="633"/>
      <c r="AG12" s="633"/>
      <c r="AH12" s="633"/>
      <c r="AI12" s="633"/>
      <c r="AJ12" s="633"/>
      <c r="AK12" s="633"/>
      <c r="AL12" s="634">
        <v>
0.4</v>
      </c>
      <c r="AM12" s="635"/>
      <c r="AN12" s="635"/>
      <c r="AO12" s="636"/>
      <c r="AP12" s="626" t="s">
        <v>
248</v>
      </c>
      <c r="AQ12" s="627"/>
      <c r="AR12" s="627"/>
      <c r="AS12" s="627"/>
      <c r="AT12" s="627"/>
      <c r="AU12" s="627"/>
      <c r="AV12" s="627"/>
      <c r="AW12" s="627"/>
      <c r="AX12" s="627"/>
      <c r="AY12" s="627"/>
      <c r="AZ12" s="627"/>
      <c r="BA12" s="627"/>
      <c r="BB12" s="627"/>
      <c r="BC12" s="627"/>
      <c r="BD12" s="627"/>
      <c r="BE12" s="627"/>
      <c r="BF12" s="628"/>
      <c r="BG12" s="629">
        <v>
3254111</v>
      </c>
      <c r="BH12" s="630"/>
      <c r="BI12" s="630"/>
      <c r="BJ12" s="630"/>
      <c r="BK12" s="630"/>
      <c r="BL12" s="630"/>
      <c r="BM12" s="630"/>
      <c r="BN12" s="631"/>
      <c r="BO12" s="632">
        <v>
48.5</v>
      </c>
      <c r="BP12" s="632"/>
      <c r="BQ12" s="632"/>
      <c r="BR12" s="632"/>
      <c r="BS12" s="633" t="s">
        <v>
128</v>
      </c>
      <c r="BT12" s="633"/>
      <c r="BU12" s="633"/>
      <c r="BV12" s="633"/>
      <c r="BW12" s="633"/>
      <c r="BX12" s="633"/>
      <c r="BY12" s="633"/>
      <c r="BZ12" s="633"/>
      <c r="CA12" s="633"/>
      <c r="CB12" s="637"/>
      <c r="CD12" s="644" t="s">
        <v>
249</v>
      </c>
      <c r="CE12" s="645"/>
      <c r="CF12" s="645"/>
      <c r="CG12" s="645"/>
      <c r="CH12" s="645"/>
      <c r="CI12" s="645"/>
      <c r="CJ12" s="645"/>
      <c r="CK12" s="645"/>
      <c r="CL12" s="645"/>
      <c r="CM12" s="645"/>
      <c r="CN12" s="645"/>
      <c r="CO12" s="645"/>
      <c r="CP12" s="645"/>
      <c r="CQ12" s="646"/>
      <c r="CR12" s="629">
        <v>
304593</v>
      </c>
      <c r="CS12" s="630"/>
      <c r="CT12" s="630"/>
      <c r="CU12" s="630"/>
      <c r="CV12" s="630"/>
      <c r="CW12" s="630"/>
      <c r="CX12" s="630"/>
      <c r="CY12" s="631"/>
      <c r="CZ12" s="632">
        <v>
1.1000000000000001</v>
      </c>
      <c r="DA12" s="632"/>
      <c r="DB12" s="632"/>
      <c r="DC12" s="632"/>
      <c r="DD12" s="638">
        <v>
1436</v>
      </c>
      <c r="DE12" s="630"/>
      <c r="DF12" s="630"/>
      <c r="DG12" s="630"/>
      <c r="DH12" s="630"/>
      <c r="DI12" s="630"/>
      <c r="DJ12" s="630"/>
      <c r="DK12" s="630"/>
      <c r="DL12" s="630"/>
      <c r="DM12" s="630"/>
      <c r="DN12" s="630"/>
      <c r="DO12" s="630"/>
      <c r="DP12" s="631"/>
      <c r="DQ12" s="638">
        <v>
226487</v>
      </c>
      <c r="DR12" s="630"/>
      <c r="DS12" s="630"/>
      <c r="DT12" s="630"/>
      <c r="DU12" s="630"/>
      <c r="DV12" s="630"/>
      <c r="DW12" s="630"/>
      <c r="DX12" s="630"/>
      <c r="DY12" s="630"/>
      <c r="DZ12" s="630"/>
      <c r="EA12" s="630"/>
      <c r="EB12" s="630"/>
      <c r="EC12" s="639"/>
    </row>
    <row r="13" spans="2:143" ht="11.25" customHeight="1" x14ac:dyDescent="0.15">
      <c r="B13" s="626" t="s">
        <v>
250</v>
      </c>
      <c r="C13" s="627"/>
      <c r="D13" s="627"/>
      <c r="E13" s="627"/>
      <c r="F13" s="627"/>
      <c r="G13" s="627"/>
      <c r="H13" s="627"/>
      <c r="I13" s="627"/>
      <c r="J13" s="627"/>
      <c r="K13" s="627"/>
      <c r="L13" s="627"/>
      <c r="M13" s="627"/>
      <c r="N13" s="627"/>
      <c r="O13" s="627"/>
      <c r="P13" s="627"/>
      <c r="Q13" s="628"/>
      <c r="R13" s="629" t="s">
        <v>
128</v>
      </c>
      <c r="S13" s="630"/>
      <c r="T13" s="630"/>
      <c r="U13" s="630"/>
      <c r="V13" s="630"/>
      <c r="W13" s="630"/>
      <c r="X13" s="630"/>
      <c r="Y13" s="631"/>
      <c r="Z13" s="632" t="s">
        <v>
128</v>
      </c>
      <c r="AA13" s="632"/>
      <c r="AB13" s="632"/>
      <c r="AC13" s="632"/>
      <c r="AD13" s="633" t="s">
        <v>
128</v>
      </c>
      <c r="AE13" s="633"/>
      <c r="AF13" s="633"/>
      <c r="AG13" s="633"/>
      <c r="AH13" s="633"/>
      <c r="AI13" s="633"/>
      <c r="AJ13" s="633"/>
      <c r="AK13" s="633"/>
      <c r="AL13" s="634" t="s">
        <v>
128</v>
      </c>
      <c r="AM13" s="635"/>
      <c r="AN13" s="635"/>
      <c r="AO13" s="636"/>
      <c r="AP13" s="626" t="s">
        <v>
251</v>
      </c>
      <c r="AQ13" s="627"/>
      <c r="AR13" s="627"/>
      <c r="AS13" s="627"/>
      <c r="AT13" s="627"/>
      <c r="AU13" s="627"/>
      <c r="AV13" s="627"/>
      <c r="AW13" s="627"/>
      <c r="AX13" s="627"/>
      <c r="AY13" s="627"/>
      <c r="AZ13" s="627"/>
      <c r="BA13" s="627"/>
      <c r="BB13" s="627"/>
      <c r="BC13" s="627"/>
      <c r="BD13" s="627"/>
      <c r="BE13" s="627"/>
      <c r="BF13" s="628"/>
      <c r="BG13" s="629">
        <v>
3240214</v>
      </c>
      <c r="BH13" s="630"/>
      <c r="BI13" s="630"/>
      <c r="BJ13" s="630"/>
      <c r="BK13" s="630"/>
      <c r="BL13" s="630"/>
      <c r="BM13" s="630"/>
      <c r="BN13" s="631"/>
      <c r="BO13" s="632">
        <v>
48.3</v>
      </c>
      <c r="BP13" s="632"/>
      <c r="BQ13" s="632"/>
      <c r="BR13" s="632"/>
      <c r="BS13" s="633" t="s">
        <v>
128</v>
      </c>
      <c r="BT13" s="633"/>
      <c r="BU13" s="633"/>
      <c r="BV13" s="633"/>
      <c r="BW13" s="633"/>
      <c r="BX13" s="633"/>
      <c r="BY13" s="633"/>
      <c r="BZ13" s="633"/>
      <c r="CA13" s="633"/>
      <c r="CB13" s="637"/>
      <c r="CD13" s="644" t="s">
        <v>
252</v>
      </c>
      <c r="CE13" s="645"/>
      <c r="CF13" s="645"/>
      <c r="CG13" s="645"/>
      <c r="CH13" s="645"/>
      <c r="CI13" s="645"/>
      <c r="CJ13" s="645"/>
      <c r="CK13" s="645"/>
      <c r="CL13" s="645"/>
      <c r="CM13" s="645"/>
      <c r="CN13" s="645"/>
      <c r="CO13" s="645"/>
      <c r="CP13" s="645"/>
      <c r="CQ13" s="646"/>
      <c r="CR13" s="629">
        <v>
2618292</v>
      </c>
      <c r="CS13" s="630"/>
      <c r="CT13" s="630"/>
      <c r="CU13" s="630"/>
      <c r="CV13" s="630"/>
      <c r="CW13" s="630"/>
      <c r="CX13" s="630"/>
      <c r="CY13" s="631"/>
      <c r="CZ13" s="632">
        <v>
9.5</v>
      </c>
      <c r="DA13" s="632"/>
      <c r="DB13" s="632"/>
      <c r="DC13" s="632"/>
      <c r="DD13" s="638">
        <v>
1268448</v>
      </c>
      <c r="DE13" s="630"/>
      <c r="DF13" s="630"/>
      <c r="DG13" s="630"/>
      <c r="DH13" s="630"/>
      <c r="DI13" s="630"/>
      <c r="DJ13" s="630"/>
      <c r="DK13" s="630"/>
      <c r="DL13" s="630"/>
      <c r="DM13" s="630"/>
      <c r="DN13" s="630"/>
      <c r="DO13" s="630"/>
      <c r="DP13" s="631"/>
      <c r="DQ13" s="638">
        <v>
1806831</v>
      </c>
      <c r="DR13" s="630"/>
      <c r="DS13" s="630"/>
      <c r="DT13" s="630"/>
      <c r="DU13" s="630"/>
      <c r="DV13" s="630"/>
      <c r="DW13" s="630"/>
      <c r="DX13" s="630"/>
      <c r="DY13" s="630"/>
      <c r="DZ13" s="630"/>
      <c r="EA13" s="630"/>
      <c r="EB13" s="630"/>
      <c r="EC13" s="639"/>
    </row>
    <row r="14" spans="2:143" ht="11.25" customHeight="1" x14ac:dyDescent="0.15">
      <c r="B14" s="626" t="s">
        <v>
253</v>
      </c>
      <c r="C14" s="627"/>
      <c r="D14" s="627"/>
      <c r="E14" s="627"/>
      <c r="F14" s="627"/>
      <c r="G14" s="627"/>
      <c r="H14" s="627"/>
      <c r="I14" s="627"/>
      <c r="J14" s="627"/>
      <c r="K14" s="627"/>
      <c r="L14" s="627"/>
      <c r="M14" s="627"/>
      <c r="N14" s="627"/>
      <c r="O14" s="627"/>
      <c r="P14" s="627"/>
      <c r="Q14" s="628"/>
      <c r="R14" s="629" t="s">
        <v>
128</v>
      </c>
      <c r="S14" s="630"/>
      <c r="T14" s="630"/>
      <c r="U14" s="630"/>
      <c r="V14" s="630"/>
      <c r="W14" s="630"/>
      <c r="X14" s="630"/>
      <c r="Y14" s="631"/>
      <c r="Z14" s="632" t="s">
        <v>
128</v>
      </c>
      <c r="AA14" s="632"/>
      <c r="AB14" s="632"/>
      <c r="AC14" s="632"/>
      <c r="AD14" s="633" t="s">
        <v>
128</v>
      </c>
      <c r="AE14" s="633"/>
      <c r="AF14" s="633"/>
      <c r="AG14" s="633"/>
      <c r="AH14" s="633"/>
      <c r="AI14" s="633"/>
      <c r="AJ14" s="633"/>
      <c r="AK14" s="633"/>
      <c r="AL14" s="634" t="s">
        <v>
128</v>
      </c>
      <c r="AM14" s="635"/>
      <c r="AN14" s="635"/>
      <c r="AO14" s="636"/>
      <c r="AP14" s="626" t="s">
        <v>
254</v>
      </c>
      <c r="AQ14" s="627"/>
      <c r="AR14" s="627"/>
      <c r="AS14" s="627"/>
      <c r="AT14" s="627"/>
      <c r="AU14" s="627"/>
      <c r="AV14" s="627"/>
      <c r="AW14" s="627"/>
      <c r="AX14" s="627"/>
      <c r="AY14" s="627"/>
      <c r="AZ14" s="627"/>
      <c r="BA14" s="627"/>
      <c r="BB14" s="627"/>
      <c r="BC14" s="627"/>
      <c r="BD14" s="627"/>
      <c r="BE14" s="627"/>
      <c r="BF14" s="628"/>
      <c r="BG14" s="629">
        <v>
194313</v>
      </c>
      <c r="BH14" s="630"/>
      <c r="BI14" s="630"/>
      <c r="BJ14" s="630"/>
      <c r="BK14" s="630"/>
      <c r="BL14" s="630"/>
      <c r="BM14" s="630"/>
      <c r="BN14" s="631"/>
      <c r="BO14" s="632">
        <v>
2.9</v>
      </c>
      <c r="BP14" s="632"/>
      <c r="BQ14" s="632"/>
      <c r="BR14" s="632"/>
      <c r="BS14" s="633" t="s">
        <v>
128</v>
      </c>
      <c r="BT14" s="633"/>
      <c r="BU14" s="633"/>
      <c r="BV14" s="633"/>
      <c r="BW14" s="633"/>
      <c r="BX14" s="633"/>
      <c r="BY14" s="633"/>
      <c r="BZ14" s="633"/>
      <c r="CA14" s="633"/>
      <c r="CB14" s="637"/>
      <c r="CD14" s="644" t="s">
        <v>
255</v>
      </c>
      <c r="CE14" s="645"/>
      <c r="CF14" s="645"/>
      <c r="CG14" s="645"/>
      <c r="CH14" s="645"/>
      <c r="CI14" s="645"/>
      <c r="CJ14" s="645"/>
      <c r="CK14" s="645"/>
      <c r="CL14" s="645"/>
      <c r="CM14" s="645"/>
      <c r="CN14" s="645"/>
      <c r="CO14" s="645"/>
      <c r="CP14" s="645"/>
      <c r="CQ14" s="646"/>
      <c r="CR14" s="629">
        <v>
1067591</v>
      </c>
      <c r="CS14" s="630"/>
      <c r="CT14" s="630"/>
      <c r="CU14" s="630"/>
      <c r="CV14" s="630"/>
      <c r="CW14" s="630"/>
      <c r="CX14" s="630"/>
      <c r="CY14" s="631"/>
      <c r="CZ14" s="632">
        <v>
3.9</v>
      </c>
      <c r="DA14" s="632"/>
      <c r="DB14" s="632"/>
      <c r="DC14" s="632"/>
      <c r="DD14" s="638">
        <v>
106118</v>
      </c>
      <c r="DE14" s="630"/>
      <c r="DF14" s="630"/>
      <c r="DG14" s="630"/>
      <c r="DH14" s="630"/>
      <c r="DI14" s="630"/>
      <c r="DJ14" s="630"/>
      <c r="DK14" s="630"/>
      <c r="DL14" s="630"/>
      <c r="DM14" s="630"/>
      <c r="DN14" s="630"/>
      <c r="DO14" s="630"/>
      <c r="DP14" s="631"/>
      <c r="DQ14" s="638">
        <v>
988346</v>
      </c>
      <c r="DR14" s="630"/>
      <c r="DS14" s="630"/>
      <c r="DT14" s="630"/>
      <c r="DU14" s="630"/>
      <c r="DV14" s="630"/>
      <c r="DW14" s="630"/>
      <c r="DX14" s="630"/>
      <c r="DY14" s="630"/>
      <c r="DZ14" s="630"/>
      <c r="EA14" s="630"/>
      <c r="EB14" s="630"/>
      <c r="EC14" s="639"/>
    </row>
    <row r="15" spans="2:143" ht="11.25" customHeight="1" x14ac:dyDescent="0.15">
      <c r="B15" s="626" t="s">
        <v>
256</v>
      </c>
      <c r="C15" s="627"/>
      <c r="D15" s="627"/>
      <c r="E15" s="627"/>
      <c r="F15" s="627"/>
      <c r="G15" s="627"/>
      <c r="H15" s="627"/>
      <c r="I15" s="627"/>
      <c r="J15" s="627"/>
      <c r="K15" s="627"/>
      <c r="L15" s="627"/>
      <c r="M15" s="627"/>
      <c r="N15" s="627"/>
      <c r="O15" s="627"/>
      <c r="P15" s="627"/>
      <c r="Q15" s="628"/>
      <c r="R15" s="629" t="s">
        <v>
128</v>
      </c>
      <c r="S15" s="630"/>
      <c r="T15" s="630"/>
      <c r="U15" s="630"/>
      <c r="V15" s="630"/>
      <c r="W15" s="630"/>
      <c r="X15" s="630"/>
      <c r="Y15" s="631"/>
      <c r="Z15" s="632" t="s">
        <v>
128</v>
      </c>
      <c r="AA15" s="632"/>
      <c r="AB15" s="632"/>
      <c r="AC15" s="632"/>
      <c r="AD15" s="633" t="s">
        <v>
128</v>
      </c>
      <c r="AE15" s="633"/>
      <c r="AF15" s="633"/>
      <c r="AG15" s="633"/>
      <c r="AH15" s="633"/>
      <c r="AI15" s="633"/>
      <c r="AJ15" s="633"/>
      <c r="AK15" s="633"/>
      <c r="AL15" s="634" t="s">
        <v>
128</v>
      </c>
      <c r="AM15" s="635"/>
      <c r="AN15" s="635"/>
      <c r="AO15" s="636"/>
      <c r="AP15" s="626" t="s">
        <v>
257</v>
      </c>
      <c r="AQ15" s="627"/>
      <c r="AR15" s="627"/>
      <c r="AS15" s="627"/>
      <c r="AT15" s="627"/>
      <c r="AU15" s="627"/>
      <c r="AV15" s="627"/>
      <c r="AW15" s="627"/>
      <c r="AX15" s="627"/>
      <c r="AY15" s="627"/>
      <c r="AZ15" s="627"/>
      <c r="BA15" s="627"/>
      <c r="BB15" s="627"/>
      <c r="BC15" s="627"/>
      <c r="BD15" s="627"/>
      <c r="BE15" s="627"/>
      <c r="BF15" s="628"/>
      <c r="BG15" s="629">
        <v>
391898</v>
      </c>
      <c r="BH15" s="630"/>
      <c r="BI15" s="630"/>
      <c r="BJ15" s="630"/>
      <c r="BK15" s="630"/>
      <c r="BL15" s="630"/>
      <c r="BM15" s="630"/>
      <c r="BN15" s="631"/>
      <c r="BO15" s="632">
        <v>
5.8</v>
      </c>
      <c r="BP15" s="632"/>
      <c r="BQ15" s="632"/>
      <c r="BR15" s="632"/>
      <c r="BS15" s="633" t="s">
        <v>
128</v>
      </c>
      <c r="BT15" s="633"/>
      <c r="BU15" s="633"/>
      <c r="BV15" s="633"/>
      <c r="BW15" s="633"/>
      <c r="BX15" s="633"/>
      <c r="BY15" s="633"/>
      <c r="BZ15" s="633"/>
      <c r="CA15" s="633"/>
      <c r="CB15" s="637"/>
      <c r="CD15" s="644" t="s">
        <v>
258</v>
      </c>
      <c r="CE15" s="645"/>
      <c r="CF15" s="645"/>
      <c r="CG15" s="645"/>
      <c r="CH15" s="645"/>
      <c r="CI15" s="645"/>
      <c r="CJ15" s="645"/>
      <c r="CK15" s="645"/>
      <c r="CL15" s="645"/>
      <c r="CM15" s="645"/>
      <c r="CN15" s="645"/>
      <c r="CO15" s="645"/>
      <c r="CP15" s="645"/>
      <c r="CQ15" s="646"/>
      <c r="CR15" s="629">
        <v>
4743604</v>
      </c>
      <c r="CS15" s="630"/>
      <c r="CT15" s="630"/>
      <c r="CU15" s="630"/>
      <c r="CV15" s="630"/>
      <c r="CW15" s="630"/>
      <c r="CX15" s="630"/>
      <c r="CY15" s="631"/>
      <c r="CZ15" s="632">
        <v>
17.3</v>
      </c>
      <c r="DA15" s="632"/>
      <c r="DB15" s="632"/>
      <c r="DC15" s="632"/>
      <c r="DD15" s="638">
        <v>
2600858</v>
      </c>
      <c r="DE15" s="630"/>
      <c r="DF15" s="630"/>
      <c r="DG15" s="630"/>
      <c r="DH15" s="630"/>
      <c r="DI15" s="630"/>
      <c r="DJ15" s="630"/>
      <c r="DK15" s="630"/>
      <c r="DL15" s="630"/>
      <c r="DM15" s="630"/>
      <c r="DN15" s="630"/>
      <c r="DO15" s="630"/>
      <c r="DP15" s="631"/>
      <c r="DQ15" s="638">
        <v>
2030138</v>
      </c>
      <c r="DR15" s="630"/>
      <c r="DS15" s="630"/>
      <c r="DT15" s="630"/>
      <c r="DU15" s="630"/>
      <c r="DV15" s="630"/>
      <c r="DW15" s="630"/>
      <c r="DX15" s="630"/>
      <c r="DY15" s="630"/>
      <c r="DZ15" s="630"/>
      <c r="EA15" s="630"/>
      <c r="EB15" s="630"/>
      <c r="EC15" s="639"/>
    </row>
    <row r="16" spans="2:143" ht="11.25" customHeight="1" x14ac:dyDescent="0.15">
      <c r="B16" s="626" t="s">
        <v>
259</v>
      </c>
      <c r="C16" s="627"/>
      <c r="D16" s="627"/>
      <c r="E16" s="627"/>
      <c r="F16" s="627"/>
      <c r="G16" s="627"/>
      <c r="H16" s="627"/>
      <c r="I16" s="627"/>
      <c r="J16" s="627"/>
      <c r="K16" s="627"/>
      <c r="L16" s="627"/>
      <c r="M16" s="627"/>
      <c r="N16" s="627"/>
      <c r="O16" s="627"/>
      <c r="P16" s="627"/>
      <c r="Q16" s="628"/>
      <c r="R16" s="629">
        <v>
22577</v>
      </c>
      <c r="S16" s="630"/>
      <c r="T16" s="630"/>
      <c r="U16" s="630"/>
      <c r="V16" s="630"/>
      <c r="W16" s="630"/>
      <c r="X16" s="630"/>
      <c r="Y16" s="631"/>
      <c r="Z16" s="632">
        <v>
0.1</v>
      </c>
      <c r="AA16" s="632"/>
      <c r="AB16" s="632"/>
      <c r="AC16" s="632"/>
      <c r="AD16" s="633">
        <v>
22577</v>
      </c>
      <c r="AE16" s="633"/>
      <c r="AF16" s="633"/>
      <c r="AG16" s="633"/>
      <c r="AH16" s="633"/>
      <c r="AI16" s="633"/>
      <c r="AJ16" s="633"/>
      <c r="AK16" s="633"/>
      <c r="AL16" s="634">
        <v>
0.2</v>
      </c>
      <c r="AM16" s="635"/>
      <c r="AN16" s="635"/>
      <c r="AO16" s="636"/>
      <c r="AP16" s="626" t="s">
        <v>
260</v>
      </c>
      <c r="AQ16" s="627"/>
      <c r="AR16" s="627"/>
      <c r="AS16" s="627"/>
      <c r="AT16" s="627"/>
      <c r="AU16" s="627"/>
      <c r="AV16" s="627"/>
      <c r="AW16" s="627"/>
      <c r="AX16" s="627"/>
      <c r="AY16" s="627"/>
      <c r="AZ16" s="627"/>
      <c r="BA16" s="627"/>
      <c r="BB16" s="627"/>
      <c r="BC16" s="627"/>
      <c r="BD16" s="627"/>
      <c r="BE16" s="627"/>
      <c r="BF16" s="628"/>
      <c r="BG16" s="629" t="s">
        <v>
128</v>
      </c>
      <c r="BH16" s="630"/>
      <c r="BI16" s="630"/>
      <c r="BJ16" s="630"/>
      <c r="BK16" s="630"/>
      <c r="BL16" s="630"/>
      <c r="BM16" s="630"/>
      <c r="BN16" s="631"/>
      <c r="BO16" s="632" t="s">
        <v>
128</v>
      </c>
      <c r="BP16" s="632"/>
      <c r="BQ16" s="632"/>
      <c r="BR16" s="632"/>
      <c r="BS16" s="633" t="s">
        <v>
128</v>
      </c>
      <c r="BT16" s="633"/>
      <c r="BU16" s="633"/>
      <c r="BV16" s="633"/>
      <c r="BW16" s="633"/>
      <c r="BX16" s="633"/>
      <c r="BY16" s="633"/>
      <c r="BZ16" s="633"/>
      <c r="CA16" s="633"/>
      <c r="CB16" s="637"/>
      <c r="CD16" s="644" t="s">
        <v>
261</v>
      </c>
      <c r="CE16" s="645"/>
      <c r="CF16" s="645"/>
      <c r="CG16" s="645"/>
      <c r="CH16" s="645"/>
      <c r="CI16" s="645"/>
      <c r="CJ16" s="645"/>
      <c r="CK16" s="645"/>
      <c r="CL16" s="645"/>
      <c r="CM16" s="645"/>
      <c r="CN16" s="645"/>
      <c r="CO16" s="645"/>
      <c r="CP16" s="645"/>
      <c r="CQ16" s="646"/>
      <c r="CR16" s="629" t="s">
        <v>
128</v>
      </c>
      <c r="CS16" s="630"/>
      <c r="CT16" s="630"/>
      <c r="CU16" s="630"/>
      <c r="CV16" s="630"/>
      <c r="CW16" s="630"/>
      <c r="CX16" s="630"/>
      <c r="CY16" s="631"/>
      <c r="CZ16" s="632" t="s">
        <v>
128</v>
      </c>
      <c r="DA16" s="632"/>
      <c r="DB16" s="632"/>
      <c r="DC16" s="632"/>
      <c r="DD16" s="638" t="s">
        <v>
128</v>
      </c>
      <c r="DE16" s="630"/>
      <c r="DF16" s="630"/>
      <c r="DG16" s="630"/>
      <c r="DH16" s="630"/>
      <c r="DI16" s="630"/>
      <c r="DJ16" s="630"/>
      <c r="DK16" s="630"/>
      <c r="DL16" s="630"/>
      <c r="DM16" s="630"/>
      <c r="DN16" s="630"/>
      <c r="DO16" s="630"/>
      <c r="DP16" s="631"/>
      <c r="DQ16" s="638" t="s">
        <v>
128</v>
      </c>
      <c r="DR16" s="630"/>
      <c r="DS16" s="630"/>
      <c r="DT16" s="630"/>
      <c r="DU16" s="630"/>
      <c r="DV16" s="630"/>
      <c r="DW16" s="630"/>
      <c r="DX16" s="630"/>
      <c r="DY16" s="630"/>
      <c r="DZ16" s="630"/>
      <c r="EA16" s="630"/>
      <c r="EB16" s="630"/>
      <c r="EC16" s="639"/>
    </row>
    <row r="17" spans="2:133" ht="11.25" customHeight="1" x14ac:dyDescent="0.15">
      <c r="B17" s="626" t="s">
        <v>
262</v>
      </c>
      <c r="C17" s="627"/>
      <c r="D17" s="627"/>
      <c r="E17" s="627"/>
      <c r="F17" s="627"/>
      <c r="G17" s="627"/>
      <c r="H17" s="627"/>
      <c r="I17" s="627"/>
      <c r="J17" s="627"/>
      <c r="K17" s="627"/>
      <c r="L17" s="627"/>
      <c r="M17" s="627"/>
      <c r="N17" s="627"/>
      <c r="O17" s="627"/>
      <c r="P17" s="627"/>
      <c r="Q17" s="628"/>
      <c r="R17" s="629">
        <v>
111760</v>
      </c>
      <c r="S17" s="630"/>
      <c r="T17" s="630"/>
      <c r="U17" s="630"/>
      <c r="V17" s="630"/>
      <c r="W17" s="630"/>
      <c r="X17" s="630"/>
      <c r="Y17" s="631"/>
      <c r="Z17" s="632">
        <v>
0.4</v>
      </c>
      <c r="AA17" s="632"/>
      <c r="AB17" s="632"/>
      <c r="AC17" s="632"/>
      <c r="AD17" s="633">
        <v>
111760</v>
      </c>
      <c r="AE17" s="633"/>
      <c r="AF17" s="633"/>
      <c r="AG17" s="633"/>
      <c r="AH17" s="633"/>
      <c r="AI17" s="633"/>
      <c r="AJ17" s="633"/>
      <c r="AK17" s="633"/>
      <c r="AL17" s="634">
        <v>
0.8</v>
      </c>
      <c r="AM17" s="635"/>
      <c r="AN17" s="635"/>
      <c r="AO17" s="636"/>
      <c r="AP17" s="626" t="s">
        <v>
263</v>
      </c>
      <c r="AQ17" s="627"/>
      <c r="AR17" s="627"/>
      <c r="AS17" s="627"/>
      <c r="AT17" s="627"/>
      <c r="AU17" s="627"/>
      <c r="AV17" s="627"/>
      <c r="AW17" s="627"/>
      <c r="AX17" s="627"/>
      <c r="AY17" s="627"/>
      <c r="AZ17" s="627"/>
      <c r="BA17" s="627"/>
      <c r="BB17" s="627"/>
      <c r="BC17" s="627"/>
      <c r="BD17" s="627"/>
      <c r="BE17" s="627"/>
      <c r="BF17" s="628"/>
      <c r="BG17" s="629" t="s">
        <v>
128</v>
      </c>
      <c r="BH17" s="630"/>
      <c r="BI17" s="630"/>
      <c r="BJ17" s="630"/>
      <c r="BK17" s="630"/>
      <c r="BL17" s="630"/>
      <c r="BM17" s="630"/>
      <c r="BN17" s="631"/>
      <c r="BO17" s="632" t="s">
        <v>
128</v>
      </c>
      <c r="BP17" s="632"/>
      <c r="BQ17" s="632"/>
      <c r="BR17" s="632"/>
      <c r="BS17" s="633" t="s">
        <v>
128</v>
      </c>
      <c r="BT17" s="633"/>
      <c r="BU17" s="633"/>
      <c r="BV17" s="633"/>
      <c r="BW17" s="633"/>
      <c r="BX17" s="633"/>
      <c r="BY17" s="633"/>
      <c r="BZ17" s="633"/>
      <c r="CA17" s="633"/>
      <c r="CB17" s="637"/>
      <c r="CD17" s="644" t="s">
        <v>
264</v>
      </c>
      <c r="CE17" s="645"/>
      <c r="CF17" s="645"/>
      <c r="CG17" s="645"/>
      <c r="CH17" s="645"/>
      <c r="CI17" s="645"/>
      <c r="CJ17" s="645"/>
      <c r="CK17" s="645"/>
      <c r="CL17" s="645"/>
      <c r="CM17" s="645"/>
      <c r="CN17" s="645"/>
      <c r="CO17" s="645"/>
      <c r="CP17" s="645"/>
      <c r="CQ17" s="646"/>
      <c r="CR17" s="629">
        <v>
2440252</v>
      </c>
      <c r="CS17" s="630"/>
      <c r="CT17" s="630"/>
      <c r="CU17" s="630"/>
      <c r="CV17" s="630"/>
      <c r="CW17" s="630"/>
      <c r="CX17" s="630"/>
      <c r="CY17" s="631"/>
      <c r="CZ17" s="632">
        <v>
8.9</v>
      </c>
      <c r="DA17" s="632"/>
      <c r="DB17" s="632"/>
      <c r="DC17" s="632"/>
      <c r="DD17" s="638" t="s">
        <v>
128</v>
      </c>
      <c r="DE17" s="630"/>
      <c r="DF17" s="630"/>
      <c r="DG17" s="630"/>
      <c r="DH17" s="630"/>
      <c r="DI17" s="630"/>
      <c r="DJ17" s="630"/>
      <c r="DK17" s="630"/>
      <c r="DL17" s="630"/>
      <c r="DM17" s="630"/>
      <c r="DN17" s="630"/>
      <c r="DO17" s="630"/>
      <c r="DP17" s="631"/>
      <c r="DQ17" s="638">
        <v>
2328526</v>
      </c>
      <c r="DR17" s="630"/>
      <c r="DS17" s="630"/>
      <c r="DT17" s="630"/>
      <c r="DU17" s="630"/>
      <c r="DV17" s="630"/>
      <c r="DW17" s="630"/>
      <c r="DX17" s="630"/>
      <c r="DY17" s="630"/>
      <c r="DZ17" s="630"/>
      <c r="EA17" s="630"/>
      <c r="EB17" s="630"/>
      <c r="EC17" s="639"/>
    </row>
    <row r="18" spans="2:133" ht="11.25" customHeight="1" x14ac:dyDescent="0.15">
      <c r="B18" s="626" t="s">
        <v>
265</v>
      </c>
      <c r="C18" s="627"/>
      <c r="D18" s="627"/>
      <c r="E18" s="627"/>
      <c r="F18" s="627"/>
      <c r="G18" s="627"/>
      <c r="H18" s="627"/>
      <c r="I18" s="627"/>
      <c r="J18" s="627"/>
      <c r="K18" s="627"/>
      <c r="L18" s="627"/>
      <c r="M18" s="627"/>
      <c r="N18" s="627"/>
      <c r="O18" s="627"/>
      <c r="P18" s="627"/>
      <c r="Q18" s="628"/>
      <c r="R18" s="629">
        <v>
111672</v>
      </c>
      <c r="S18" s="630"/>
      <c r="T18" s="630"/>
      <c r="U18" s="630"/>
      <c r="V18" s="630"/>
      <c r="W18" s="630"/>
      <c r="X18" s="630"/>
      <c r="Y18" s="631"/>
      <c r="Z18" s="632">
        <v>
0.4</v>
      </c>
      <c r="AA18" s="632"/>
      <c r="AB18" s="632"/>
      <c r="AC18" s="632"/>
      <c r="AD18" s="633">
        <v>
111672</v>
      </c>
      <c r="AE18" s="633"/>
      <c r="AF18" s="633"/>
      <c r="AG18" s="633"/>
      <c r="AH18" s="633"/>
      <c r="AI18" s="633"/>
      <c r="AJ18" s="633"/>
      <c r="AK18" s="633"/>
      <c r="AL18" s="634">
        <v>
0.80000001192092896</v>
      </c>
      <c r="AM18" s="635"/>
      <c r="AN18" s="635"/>
      <c r="AO18" s="636"/>
      <c r="AP18" s="626" t="s">
        <v>
266</v>
      </c>
      <c r="AQ18" s="627"/>
      <c r="AR18" s="627"/>
      <c r="AS18" s="627"/>
      <c r="AT18" s="627"/>
      <c r="AU18" s="627"/>
      <c r="AV18" s="627"/>
      <c r="AW18" s="627"/>
      <c r="AX18" s="627"/>
      <c r="AY18" s="627"/>
      <c r="AZ18" s="627"/>
      <c r="BA18" s="627"/>
      <c r="BB18" s="627"/>
      <c r="BC18" s="627"/>
      <c r="BD18" s="627"/>
      <c r="BE18" s="627"/>
      <c r="BF18" s="628"/>
      <c r="BG18" s="629" t="s">
        <v>
128</v>
      </c>
      <c r="BH18" s="630"/>
      <c r="BI18" s="630"/>
      <c r="BJ18" s="630"/>
      <c r="BK18" s="630"/>
      <c r="BL18" s="630"/>
      <c r="BM18" s="630"/>
      <c r="BN18" s="631"/>
      <c r="BO18" s="632" t="s">
        <v>
128</v>
      </c>
      <c r="BP18" s="632"/>
      <c r="BQ18" s="632"/>
      <c r="BR18" s="632"/>
      <c r="BS18" s="633" t="s">
        <v>
128</v>
      </c>
      <c r="BT18" s="633"/>
      <c r="BU18" s="633"/>
      <c r="BV18" s="633"/>
      <c r="BW18" s="633"/>
      <c r="BX18" s="633"/>
      <c r="BY18" s="633"/>
      <c r="BZ18" s="633"/>
      <c r="CA18" s="633"/>
      <c r="CB18" s="637"/>
      <c r="CD18" s="644" t="s">
        <v>
267</v>
      </c>
      <c r="CE18" s="645"/>
      <c r="CF18" s="645"/>
      <c r="CG18" s="645"/>
      <c r="CH18" s="645"/>
      <c r="CI18" s="645"/>
      <c r="CJ18" s="645"/>
      <c r="CK18" s="645"/>
      <c r="CL18" s="645"/>
      <c r="CM18" s="645"/>
      <c r="CN18" s="645"/>
      <c r="CO18" s="645"/>
      <c r="CP18" s="645"/>
      <c r="CQ18" s="646"/>
      <c r="CR18" s="629" t="s">
        <v>
128</v>
      </c>
      <c r="CS18" s="630"/>
      <c r="CT18" s="630"/>
      <c r="CU18" s="630"/>
      <c r="CV18" s="630"/>
      <c r="CW18" s="630"/>
      <c r="CX18" s="630"/>
      <c r="CY18" s="631"/>
      <c r="CZ18" s="632" t="s">
        <v>
128</v>
      </c>
      <c r="DA18" s="632"/>
      <c r="DB18" s="632"/>
      <c r="DC18" s="632"/>
      <c r="DD18" s="638" t="s">
        <v>
128</v>
      </c>
      <c r="DE18" s="630"/>
      <c r="DF18" s="630"/>
      <c r="DG18" s="630"/>
      <c r="DH18" s="630"/>
      <c r="DI18" s="630"/>
      <c r="DJ18" s="630"/>
      <c r="DK18" s="630"/>
      <c r="DL18" s="630"/>
      <c r="DM18" s="630"/>
      <c r="DN18" s="630"/>
      <c r="DO18" s="630"/>
      <c r="DP18" s="631"/>
      <c r="DQ18" s="638" t="s">
        <v>
128</v>
      </c>
      <c r="DR18" s="630"/>
      <c r="DS18" s="630"/>
      <c r="DT18" s="630"/>
      <c r="DU18" s="630"/>
      <c r="DV18" s="630"/>
      <c r="DW18" s="630"/>
      <c r="DX18" s="630"/>
      <c r="DY18" s="630"/>
      <c r="DZ18" s="630"/>
      <c r="EA18" s="630"/>
      <c r="EB18" s="630"/>
      <c r="EC18" s="639"/>
    </row>
    <row r="19" spans="2:133" ht="11.25" customHeight="1" x14ac:dyDescent="0.15">
      <c r="B19" s="626" t="s">
        <v>
268</v>
      </c>
      <c r="C19" s="627"/>
      <c r="D19" s="627"/>
      <c r="E19" s="627"/>
      <c r="F19" s="627"/>
      <c r="G19" s="627"/>
      <c r="H19" s="627"/>
      <c r="I19" s="627"/>
      <c r="J19" s="627"/>
      <c r="K19" s="627"/>
      <c r="L19" s="627"/>
      <c r="M19" s="627"/>
      <c r="N19" s="627"/>
      <c r="O19" s="627"/>
      <c r="P19" s="627"/>
      <c r="Q19" s="628"/>
      <c r="R19" s="629">
        <v>
36009</v>
      </c>
      <c r="S19" s="630"/>
      <c r="T19" s="630"/>
      <c r="U19" s="630"/>
      <c r="V19" s="630"/>
      <c r="W19" s="630"/>
      <c r="X19" s="630"/>
      <c r="Y19" s="631"/>
      <c r="Z19" s="632">
        <v>
0.1</v>
      </c>
      <c r="AA19" s="632"/>
      <c r="AB19" s="632"/>
      <c r="AC19" s="632"/>
      <c r="AD19" s="633">
        <v>
36009</v>
      </c>
      <c r="AE19" s="633"/>
      <c r="AF19" s="633"/>
      <c r="AG19" s="633"/>
      <c r="AH19" s="633"/>
      <c r="AI19" s="633"/>
      <c r="AJ19" s="633"/>
      <c r="AK19" s="633"/>
      <c r="AL19" s="634">
        <v>
0.3</v>
      </c>
      <c r="AM19" s="635"/>
      <c r="AN19" s="635"/>
      <c r="AO19" s="636"/>
      <c r="AP19" s="626" t="s">
        <v>
269</v>
      </c>
      <c r="AQ19" s="627"/>
      <c r="AR19" s="627"/>
      <c r="AS19" s="627"/>
      <c r="AT19" s="627"/>
      <c r="AU19" s="627"/>
      <c r="AV19" s="627"/>
      <c r="AW19" s="627"/>
      <c r="AX19" s="627"/>
      <c r="AY19" s="627"/>
      <c r="AZ19" s="627"/>
      <c r="BA19" s="627"/>
      <c r="BB19" s="627"/>
      <c r="BC19" s="627"/>
      <c r="BD19" s="627"/>
      <c r="BE19" s="627"/>
      <c r="BF19" s="628"/>
      <c r="BG19" s="629" t="s">
        <v>
128</v>
      </c>
      <c r="BH19" s="630"/>
      <c r="BI19" s="630"/>
      <c r="BJ19" s="630"/>
      <c r="BK19" s="630"/>
      <c r="BL19" s="630"/>
      <c r="BM19" s="630"/>
      <c r="BN19" s="631"/>
      <c r="BO19" s="632" t="s">
        <v>
128</v>
      </c>
      <c r="BP19" s="632"/>
      <c r="BQ19" s="632"/>
      <c r="BR19" s="632"/>
      <c r="BS19" s="633" t="s">
        <v>
128</v>
      </c>
      <c r="BT19" s="633"/>
      <c r="BU19" s="633"/>
      <c r="BV19" s="633"/>
      <c r="BW19" s="633"/>
      <c r="BX19" s="633"/>
      <c r="BY19" s="633"/>
      <c r="BZ19" s="633"/>
      <c r="CA19" s="633"/>
      <c r="CB19" s="637"/>
      <c r="CD19" s="644" t="s">
        <v>
270</v>
      </c>
      <c r="CE19" s="645"/>
      <c r="CF19" s="645"/>
      <c r="CG19" s="645"/>
      <c r="CH19" s="645"/>
      <c r="CI19" s="645"/>
      <c r="CJ19" s="645"/>
      <c r="CK19" s="645"/>
      <c r="CL19" s="645"/>
      <c r="CM19" s="645"/>
      <c r="CN19" s="645"/>
      <c r="CO19" s="645"/>
      <c r="CP19" s="645"/>
      <c r="CQ19" s="646"/>
      <c r="CR19" s="629" t="s">
        <v>
128</v>
      </c>
      <c r="CS19" s="630"/>
      <c r="CT19" s="630"/>
      <c r="CU19" s="630"/>
      <c r="CV19" s="630"/>
      <c r="CW19" s="630"/>
      <c r="CX19" s="630"/>
      <c r="CY19" s="631"/>
      <c r="CZ19" s="632" t="s">
        <v>
128</v>
      </c>
      <c r="DA19" s="632"/>
      <c r="DB19" s="632"/>
      <c r="DC19" s="632"/>
      <c r="DD19" s="638" t="s">
        <v>
128</v>
      </c>
      <c r="DE19" s="630"/>
      <c r="DF19" s="630"/>
      <c r="DG19" s="630"/>
      <c r="DH19" s="630"/>
      <c r="DI19" s="630"/>
      <c r="DJ19" s="630"/>
      <c r="DK19" s="630"/>
      <c r="DL19" s="630"/>
      <c r="DM19" s="630"/>
      <c r="DN19" s="630"/>
      <c r="DO19" s="630"/>
      <c r="DP19" s="631"/>
      <c r="DQ19" s="638" t="s">
        <v>
128</v>
      </c>
      <c r="DR19" s="630"/>
      <c r="DS19" s="630"/>
      <c r="DT19" s="630"/>
      <c r="DU19" s="630"/>
      <c r="DV19" s="630"/>
      <c r="DW19" s="630"/>
      <c r="DX19" s="630"/>
      <c r="DY19" s="630"/>
      <c r="DZ19" s="630"/>
      <c r="EA19" s="630"/>
      <c r="EB19" s="630"/>
      <c r="EC19" s="639"/>
    </row>
    <row r="20" spans="2:133" ht="11.25" customHeight="1" x14ac:dyDescent="0.15">
      <c r="B20" s="626" t="s">
        <v>
271</v>
      </c>
      <c r="C20" s="627"/>
      <c r="D20" s="627"/>
      <c r="E20" s="627"/>
      <c r="F20" s="627"/>
      <c r="G20" s="627"/>
      <c r="H20" s="627"/>
      <c r="I20" s="627"/>
      <c r="J20" s="627"/>
      <c r="K20" s="627"/>
      <c r="L20" s="627"/>
      <c r="M20" s="627"/>
      <c r="N20" s="627"/>
      <c r="O20" s="627"/>
      <c r="P20" s="627"/>
      <c r="Q20" s="628"/>
      <c r="R20" s="629">
        <v>
6738</v>
      </c>
      <c r="S20" s="630"/>
      <c r="T20" s="630"/>
      <c r="U20" s="630"/>
      <c r="V20" s="630"/>
      <c r="W20" s="630"/>
      <c r="X20" s="630"/>
      <c r="Y20" s="631"/>
      <c r="Z20" s="632">
        <v>
0</v>
      </c>
      <c r="AA20" s="632"/>
      <c r="AB20" s="632"/>
      <c r="AC20" s="632"/>
      <c r="AD20" s="633">
        <v>
6738</v>
      </c>
      <c r="AE20" s="633"/>
      <c r="AF20" s="633"/>
      <c r="AG20" s="633"/>
      <c r="AH20" s="633"/>
      <c r="AI20" s="633"/>
      <c r="AJ20" s="633"/>
      <c r="AK20" s="633"/>
      <c r="AL20" s="634">
        <v>
0</v>
      </c>
      <c r="AM20" s="635"/>
      <c r="AN20" s="635"/>
      <c r="AO20" s="636"/>
      <c r="AP20" s="626" t="s">
        <v>
272</v>
      </c>
      <c r="AQ20" s="627"/>
      <c r="AR20" s="627"/>
      <c r="AS20" s="627"/>
      <c r="AT20" s="627"/>
      <c r="AU20" s="627"/>
      <c r="AV20" s="627"/>
      <c r="AW20" s="627"/>
      <c r="AX20" s="627"/>
      <c r="AY20" s="627"/>
      <c r="AZ20" s="627"/>
      <c r="BA20" s="627"/>
      <c r="BB20" s="627"/>
      <c r="BC20" s="627"/>
      <c r="BD20" s="627"/>
      <c r="BE20" s="627"/>
      <c r="BF20" s="628"/>
      <c r="BG20" s="629" t="s">
        <v>
128</v>
      </c>
      <c r="BH20" s="630"/>
      <c r="BI20" s="630"/>
      <c r="BJ20" s="630"/>
      <c r="BK20" s="630"/>
      <c r="BL20" s="630"/>
      <c r="BM20" s="630"/>
      <c r="BN20" s="631"/>
      <c r="BO20" s="632" t="s">
        <v>
128</v>
      </c>
      <c r="BP20" s="632"/>
      <c r="BQ20" s="632"/>
      <c r="BR20" s="632"/>
      <c r="BS20" s="633" t="s">
        <v>
128</v>
      </c>
      <c r="BT20" s="633"/>
      <c r="BU20" s="633"/>
      <c r="BV20" s="633"/>
      <c r="BW20" s="633"/>
      <c r="BX20" s="633"/>
      <c r="BY20" s="633"/>
      <c r="BZ20" s="633"/>
      <c r="CA20" s="633"/>
      <c r="CB20" s="637"/>
      <c r="CD20" s="644" t="s">
        <v>
273</v>
      </c>
      <c r="CE20" s="645"/>
      <c r="CF20" s="645"/>
      <c r="CG20" s="645"/>
      <c r="CH20" s="645"/>
      <c r="CI20" s="645"/>
      <c r="CJ20" s="645"/>
      <c r="CK20" s="645"/>
      <c r="CL20" s="645"/>
      <c r="CM20" s="645"/>
      <c r="CN20" s="645"/>
      <c r="CO20" s="645"/>
      <c r="CP20" s="645"/>
      <c r="CQ20" s="646"/>
      <c r="CR20" s="629">
        <v>
27423414</v>
      </c>
      <c r="CS20" s="630"/>
      <c r="CT20" s="630"/>
      <c r="CU20" s="630"/>
      <c r="CV20" s="630"/>
      <c r="CW20" s="630"/>
      <c r="CX20" s="630"/>
      <c r="CY20" s="631"/>
      <c r="CZ20" s="632">
        <v>
100</v>
      </c>
      <c r="DA20" s="632"/>
      <c r="DB20" s="632"/>
      <c r="DC20" s="632"/>
      <c r="DD20" s="638">
        <v>
4451097</v>
      </c>
      <c r="DE20" s="630"/>
      <c r="DF20" s="630"/>
      <c r="DG20" s="630"/>
      <c r="DH20" s="630"/>
      <c r="DI20" s="630"/>
      <c r="DJ20" s="630"/>
      <c r="DK20" s="630"/>
      <c r="DL20" s="630"/>
      <c r="DM20" s="630"/>
      <c r="DN20" s="630"/>
      <c r="DO20" s="630"/>
      <c r="DP20" s="631"/>
      <c r="DQ20" s="638">
        <v>
16807908</v>
      </c>
      <c r="DR20" s="630"/>
      <c r="DS20" s="630"/>
      <c r="DT20" s="630"/>
      <c r="DU20" s="630"/>
      <c r="DV20" s="630"/>
      <c r="DW20" s="630"/>
      <c r="DX20" s="630"/>
      <c r="DY20" s="630"/>
      <c r="DZ20" s="630"/>
      <c r="EA20" s="630"/>
      <c r="EB20" s="630"/>
      <c r="EC20" s="639"/>
    </row>
    <row r="21" spans="2:133" ht="11.25" customHeight="1" x14ac:dyDescent="0.15">
      <c r="B21" s="626" t="s">
        <v>
274</v>
      </c>
      <c r="C21" s="627"/>
      <c r="D21" s="627"/>
      <c r="E21" s="627"/>
      <c r="F21" s="627"/>
      <c r="G21" s="627"/>
      <c r="H21" s="627"/>
      <c r="I21" s="627"/>
      <c r="J21" s="627"/>
      <c r="K21" s="627"/>
      <c r="L21" s="627"/>
      <c r="M21" s="627"/>
      <c r="N21" s="627"/>
      <c r="O21" s="627"/>
      <c r="P21" s="627"/>
      <c r="Q21" s="628"/>
      <c r="R21" s="629">
        <v>
2208</v>
      </c>
      <c r="S21" s="630"/>
      <c r="T21" s="630"/>
      <c r="U21" s="630"/>
      <c r="V21" s="630"/>
      <c r="W21" s="630"/>
      <c r="X21" s="630"/>
      <c r="Y21" s="631"/>
      <c r="Z21" s="632">
        <v>
0</v>
      </c>
      <c r="AA21" s="632"/>
      <c r="AB21" s="632"/>
      <c r="AC21" s="632"/>
      <c r="AD21" s="633">
        <v>
2208</v>
      </c>
      <c r="AE21" s="633"/>
      <c r="AF21" s="633"/>
      <c r="AG21" s="633"/>
      <c r="AH21" s="633"/>
      <c r="AI21" s="633"/>
      <c r="AJ21" s="633"/>
      <c r="AK21" s="633"/>
      <c r="AL21" s="634">
        <v>
0</v>
      </c>
      <c r="AM21" s="635"/>
      <c r="AN21" s="635"/>
      <c r="AO21" s="636"/>
      <c r="AP21" s="648" t="s">
        <v>
275</v>
      </c>
      <c r="AQ21" s="649"/>
      <c r="AR21" s="649"/>
      <c r="AS21" s="649"/>
      <c r="AT21" s="649"/>
      <c r="AU21" s="649"/>
      <c r="AV21" s="649"/>
      <c r="AW21" s="649"/>
      <c r="AX21" s="649"/>
      <c r="AY21" s="649"/>
      <c r="AZ21" s="649"/>
      <c r="BA21" s="649"/>
      <c r="BB21" s="649"/>
      <c r="BC21" s="649"/>
      <c r="BD21" s="649"/>
      <c r="BE21" s="649"/>
      <c r="BF21" s="650"/>
      <c r="BG21" s="629" t="s">
        <v>
128</v>
      </c>
      <c r="BH21" s="630"/>
      <c r="BI21" s="630"/>
      <c r="BJ21" s="630"/>
      <c r="BK21" s="630"/>
      <c r="BL21" s="630"/>
      <c r="BM21" s="630"/>
      <c r="BN21" s="631"/>
      <c r="BO21" s="632" t="s">
        <v>
128</v>
      </c>
      <c r="BP21" s="632"/>
      <c r="BQ21" s="632"/>
      <c r="BR21" s="632"/>
      <c r="BS21" s="633" t="s">
        <v>
128</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x14ac:dyDescent="0.15">
      <c r="B22" s="663" t="s">
        <v>
276</v>
      </c>
      <c r="C22" s="664"/>
      <c r="D22" s="664"/>
      <c r="E22" s="664"/>
      <c r="F22" s="664"/>
      <c r="G22" s="664"/>
      <c r="H22" s="664"/>
      <c r="I22" s="664"/>
      <c r="J22" s="664"/>
      <c r="K22" s="664"/>
      <c r="L22" s="664"/>
      <c r="M22" s="664"/>
      <c r="N22" s="664"/>
      <c r="O22" s="664"/>
      <c r="P22" s="664"/>
      <c r="Q22" s="665"/>
      <c r="R22" s="629">
        <v>
66717</v>
      </c>
      <c r="S22" s="630"/>
      <c r="T22" s="630"/>
      <c r="U22" s="630"/>
      <c r="V22" s="630"/>
      <c r="W22" s="630"/>
      <c r="X22" s="630"/>
      <c r="Y22" s="631"/>
      <c r="Z22" s="632">
        <v>
0.2</v>
      </c>
      <c r="AA22" s="632"/>
      <c r="AB22" s="632"/>
      <c r="AC22" s="632"/>
      <c r="AD22" s="633">
        <v>
66717</v>
      </c>
      <c r="AE22" s="633"/>
      <c r="AF22" s="633"/>
      <c r="AG22" s="633"/>
      <c r="AH22" s="633"/>
      <c r="AI22" s="633"/>
      <c r="AJ22" s="633"/>
      <c r="AK22" s="633"/>
      <c r="AL22" s="634">
        <v>
0.5</v>
      </c>
      <c r="AM22" s="635"/>
      <c r="AN22" s="635"/>
      <c r="AO22" s="636"/>
      <c r="AP22" s="648" t="s">
        <v>
277</v>
      </c>
      <c r="AQ22" s="649"/>
      <c r="AR22" s="649"/>
      <c r="AS22" s="649"/>
      <c r="AT22" s="649"/>
      <c r="AU22" s="649"/>
      <c r="AV22" s="649"/>
      <c r="AW22" s="649"/>
      <c r="AX22" s="649"/>
      <c r="AY22" s="649"/>
      <c r="AZ22" s="649"/>
      <c r="BA22" s="649"/>
      <c r="BB22" s="649"/>
      <c r="BC22" s="649"/>
      <c r="BD22" s="649"/>
      <c r="BE22" s="649"/>
      <c r="BF22" s="650"/>
      <c r="BG22" s="629" t="s">
        <v>
128</v>
      </c>
      <c r="BH22" s="630"/>
      <c r="BI22" s="630"/>
      <c r="BJ22" s="630"/>
      <c r="BK22" s="630"/>
      <c r="BL22" s="630"/>
      <c r="BM22" s="630"/>
      <c r="BN22" s="631"/>
      <c r="BO22" s="632" t="s">
        <v>
128</v>
      </c>
      <c r="BP22" s="632"/>
      <c r="BQ22" s="632"/>
      <c r="BR22" s="632"/>
      <c r="BS22" s="633" t="s">
        <v>
128</v>
      </c>
      <c r="BT22" s="633"/>
      <c r="BU22" s="633"/>
      <c r="BV22" s="633"/>
      <c r="BW22" s="633"/>
      <c r="BX22" s="633"/>
      <c r="BY22" s="633"/>
      <c r="BZ22" s="633"/>
      <c r="CA22" s="633"/>
      <c r="CB22" s="637"/>
      <c r="CD22" s="611" t="s">
        <v>
278</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
279</v>
      </c>
      <c r="C23" s="627"/>
      <c r="D23" s="627"/>
      <c r="E23" s="627"/>
      <c r="F23" s="627"/>
      <c r="G23" s="627"/>
      <c r="H23" s="627"/>
      <c r="I23" s="627"/>
      <c r="J23" s="627"/>
      <c r="K23" s="627"/>
      <c r="L23" s="627"/>
      <c r="M23" s="627"/>
      <c r="N23" s="627"/>
      <c r="O23" s="627"/>
      <c r="P23" s="627"/>
      <c r="Q23" s="628"/>
      <c r="R23" s="629">
        <v>
5302433</v>
      </c>
      <c r="S23" s="630"/>
      <c r="T23" s="630"/>
      <c r="U23" s="630"/>
      <c r="V23" s="630"/>
      <c r="W23" s="630"/>
      <c r="X23" s="630"/>
      <c r="Y23" s="631"/>
      <c r="Z23" s="632">
        <v>
18.5</v>
      </c>
      <c r="AA23" s="632"/>
      <c r="AB23" s="632"/>
      <c r="AC23" s="632"/>
      <c r="AD23" s="633">
        <v>
4876564</v>
      </c>
      <c r="AE23" s="633"/>
      <c r="AF23" s="633"/>
      <c r="AG23" s="633"/>
      <c r="AH23" s="633"/>
      <c r="AI23" s="633"/>
      <c r="AJ23" s="633"/>
      <c r="AK23" s="633"/>
      <c r="AL23" s="634">
        <v>
35.6</v>
      </c>
      <c r="AM23" s="635"/>
      <c r="AN23" s="635"/>
      <c r="AO23" s="636"/>
      <c r="AP23" s="648" t="s">
        <v>
280</v>
      </c>
      <c r="AQ23" s="649"/>
      <c r="AR23" s="649"/>
      <c r="AS23" s="649"/>
      <c r="AT23" s="649"/>
      <c r="AU23" s="649"/>
      <c r="AV23" s="649"/>
      <c r="AW23" s="649"/>
      <c r="AX23" s="649"/>
      <c r="AY23" s="649"/>
      <c r="AZ23" s="649"/>
      <c r="BA23" s="649"/>
      <c r="BB23" s="649"/>
      <c r="BC23" s="649"/>
      <c r="BD23" s="649"/>
      <c r="BE23" s="649"/>
      <c r="BF23" s="650"/>
      <c r="BG23" s="629" t="s">
        <v>
128</v>
      </c>
      <c r="BH23" s="630"/>
      <c r="BI23" s="630"/>
      <c r="BJ23" s="630"/>
      <c r="BK23" s="630"/>
      <c r="BL23" s="630"/>
      <c r="BM23" s="630"/>
      <c r="BN23" s="631"/>
      <c r="BO23" s="632" t="s">
        <v>
128</v>
      </c>
      <c r="BP23" s="632"/>
      <c r="BQ23" s="632"/>
      <c r="BR23" s="632"/>
      <c r="BS23" s="633" t="s">
        <v>
128</v>
      </c>
      <c r="BT23" s="633"/>
      <c r="BU23" s="633"/>
      <c r="BV23" s="633"/>
      <c r="BW23" s="633"/>
      <c r="BX23" s="633"/>
      <c r="BY23" s="633"/>
      <c r="BZ23" s="633"/>
      <c r="CA23" s="633"/>
      <c r="CB23" s="637"/>
      <c r="CD23" s="611" t="s">
        <v>
219</v>
      </c>
      <c r="CE23" s="612"/>
      <c r="CF23" s="612"/>
      <c r="CG23" s="612"/>
      <c r="CH23" s="612"/>
      <c r="CI23" s="612"/>
      <c r="CJ23" s="612"/>
      <c r="CK23" s="612"/>
      <c r="CL23" s="612"/>
      <c r="CM23" s="612"/>
      <c r="CN23" s="612"/>
      <c r="CO23" s="612"/>
      <c r="CP23" s="612"/>
      <c r="CQ23" s="613"/>
      <c r="CR23" s="611" t="s">
        <v>
281</v>
      </c>
      <c r="CS23" s="612"/>
      <c r="CT23" s="612"/>
      <c r="CU23" s="612"/>
      <c r="CV23" s="612"/>
      <c r="CW23" s="612"/>
      <c r="CX23" s="612"/>
      <c r="CY23" s="613"/>
      <c r="CZ23" s="611" t="s">
        <v>
282</v>
      </c>
      <c r="DA23" s="612"/>
      <c r="DB23" s="612"/>
      <c r="DC23" s="613"/>
      <c r="DD23" s="611" t="s">
        <v>
283</v>
      </c>
      <c r="DE23" s="612"/>
      <c r="DF23" s="612"/>
      <c r="DG23" s="612"/>
      <c r="DH23" s="612"/>
      <c r="DI23" s="612"/>
      <c r="DJ23" s="612"/>
      <c r="DK23" s="613"/>
      <c r="DL23" s="660" t="s">
        <v>
284</v>
      </c>
      <c r="DM23" s="661"/>
      <c r="DN23" s="661"/>
      <c r="DO23" s="661"/>
      <c r="DP23" s="661"/>
      <c r="DQ23" s="661"/>
      <c r="DR23" s="661"/>
      <c r="DS23" s="661"/>
      <c r="DT23" s="661"/>
      <c r="DU23" s="661"/>
      <c r="DV23" s="662"/>
      <c r="DW23" s="611" t="s">
        <v>
285</v>
      </c>
      <c r="DX23" s="612"/>
      <c r="DY23" s="612"/>
      <c r="DZ23" s="612"/>
      <c r="EA23" s="612"/>
      <c r="EB23" s="612"/>
      <c r="EC23" s="613"/>
    </row>
    <row r="24" spans="2:133" ht="11.25" customHeight="1" x14ac:dyDescent="0.15">
      <c r="B24" s="626" t="s">
        <v>
286</v>
      </c>
      <c r="C24" s="627"/>
      <c r="D24" s="627"/>
      <c r="E24" s="627"/>
      <c r="F24" s="627"/>
      <c r="G24" s="627"/>
      <c r="H24" s="627"/>
      <c r="I24" s="627"/>
      <c r="J24" s="627"/>
      <c r="K24" s="627"/>
      <c r="L24" s="627"/>
      <c r="M24" s="627"/>
      <c r="N24" s="627"/>
      <c r="O24" s="627"/>
      <c r="P24" s="627"/>
      <c r="Q24" s="628"/>
      <c r="R24" s="629">
        <v>
4876564</v>
      </c>
      <c r="S24" s="630"/>
      <c r="T24" s="630"/>
      <c r="U24" s="630"/>
      <c r="V24" s="630"/>
      <c r="W24" s="630"/>
      <c r="X24" s="630"/>
      <c r="Y24" s="631"/>
      <c r="Z24" s="632">
        <v>
17</v>
      </c>
      <c r="AA24" s="632"/>
      <c r="AB24" s="632"/>
      <c r="AC24" s="632"/>
      <c r="AD24" s="633">
        <v>
4876564</v>
      </c>
      <c r="AE24" s="633"/>
      <c r="AF24" s="633"/>
      <c r="AG24" s="633"/>
      <c r="AH24" s="633"/>
      <c r="AI24" s="633"/>
      <c r="AJ24" s="633"/>
      <c r="AK24" s="633"/>
      <c r="AL24" s="634">
        <v>
35.6</v>
      </c>
      <c r="AM24" s="635"/>
      <c r="AN24" s="635"/>
      <c r="AO24" s="636"/>
      <c r="AP24" s="648" t="s">
        <v>
287</v>
      </c>
      <c r="AQ24" s="649"/>
      <c r="AR24" s="649"/>
      <c r="AS24" s="649"/>
      <c r="AT24" s="649"/>
      <c r="AU24" s="649"/>
      <c r="AV24" s="649"/>
      <c r="AW24" s="649"/>
      <c r="AX24" s="649"/>
      <c r="AY24" s="649"/>
      <c r="AZ24" s="649"/>
      <c r="BA24" s="649"/>
      <c r="BB24" s="649"/>
      <c r="BC24" s="649"/>
      <c r="BD24" s="649"/>
      <c r="BE24" s="649"/>
      <c r="BF24" s="650"/>
      <c r="BG24" s="629" t="s">
        <v>
128</v>
      </c>
      <c r="BH24" s="630"/>
      <c r="BI24" s="630"/>
      <c r="BJ24" s="630"/>
      <c r="BK24" s="630"/>
      <c r="BL24" s="630"/>
      <c r="BM24" s="630"/>
      <c r="BN24" s="631"/>
      <c r="BO24" s="632" t="s">
        <v>
128</v>
      </c>
      <c r="BP24" s="632"/>
      <c r="BQ24" s="632"/>
      <c r="BR24" s="632"/>
      <c r="BS24" s="633" t="s">
        <v>
128</v>
      </c>
      <c r="BT24" s="633"/>
      <c r="BU24" s="633"/>
      <c r="BV24" s="633"/>
      <c r="BW24" s="633"/>
      <c r="BX24" s="633"/>
      <c r="BY24" s="633"/>
      <c r="BZ24" s="633"/>
      <c r="CA24" s="633"/>
      <c r="CB24" s="637"/>
      <c r="CD24" s="640" t="s">
        <v>
288</v>
      </c>
      <c r="CE24" s="641"/>
      <c r="CF24" s="641"/>
      <c r="CG24" s="641"/>
      <c r="CH24" s="641"/>
      <c r="CI24" s="641"/>
      <c r="CJ24" s="641"/>
      <c r="CK24" s="641"/>
      <c r="CL24" s="641"/>
      <c r="CM24" s="641"/>
      <c r="CN24" s="641"/>
      <c r="CO24" s="641"/>
      <c r="CP24" s="641"/>
      <c r="CQ24" s="642"/>
      <c r="CR24" s="618">
        <v>
12473279</v>
      </c>
      <c r="CS24" s="619"/>
      <c r="CT24" s="619"/>
      <c r="CU24" s="619"/>
      <c r="CV24" s="619"/>
      <c r="CW24" s="619"/>
      <c r="CX24" s="619"/>
      <c r="CY24" s="620"/>
      <c r="CZ24" s="623">
        <v>
45.5</v>
      </c>
      <c r="DA24" s="624"/>
      <c r="DB24" s="624"/>
      <c r="DC24" s="643"/>
      <c r="DD24" s="666">
        <v>
7615261</v>
      </c>
      <c r="DE24" s="619"/>
      <c r="DF24" s="619"/>
      <c r="DG24" s="619"/>
      <c r="DH24" s="619"/>
      <c r="DI24" s="619"/>
      <c r="DJ24" s="619"/>
      <c r="DK24" s="620"/>
      <c r="DL24" s="666">
        <v>
7401580</v>
      </c>
      <c r="DM24" s="619"/>
      <c r="DN24" s="619"/>
      <c r="DO24" s="619"/>
      <c r="DP24" s="619"/>
      <c r="DQ24" s="619"/>
      <c r="DR24" s="619"/>
      <c r="DS24" s="619"/>
      <c r="DT24" s="619"/>
      <c r="DU24" s="619"/>
      <c r="DV24" s="620"/>
      <c r="DW24" s="623">
        <v>
50.6</v>
      </c>
      <c r="DX24" s="624"/>
      <c r="DY24" s="624"/>
      <c r="DZ24" s="624"/>
      <c r="EA24" s="624"/>
      <c r="EB24" s="624"/>
      <c r="EC24" s="625"/>
    </row>
    <row r="25" spans="2:133" ht="11.25" customHeight="1" x14ac:dyDescent="0.15">
      <c r="B25" s="626" t="s">
        <v>
289</v>
      </c>
      <c r="C25" s="627"/>
      <c r="D25" s="627"/>
      <c r="E25" s="627"/>
      <c r="F25" s="627"/>
      <c r="G25" s="627"/>
      <c r="H25" s="627"/>
      <c r="I25" s="627"/>
      <c r="J25" s="627"/>
      <c r="K25" s="627"/>
      <c r="L25" s="627"/>
      <c r="M25" s="627"/>
      <c r="N25" s="627"/>
      <c r="O25" s="627"/>
      <c r="P25" s="627"/>
      <c r="Q25" s="628"/>
      <c r="R25" s="629">
        <v>
425869</v>
      </c>
      <c r="S25" s="630"/>
      <c r="T25" s="630"/>
      <c r="U25" s="630"/>
      <c r="V25" s="630"/>
      <c r="W25" s="630"/>
      <c r="X25" s="630"/>
      <c r="Y25" s="631"/>
      <c r="Z25" s="632">
        <v>
1.5</v>
      </c>
      <c r="AA25" s="632"/>
      <c r="AB25" s="632"/>
      <c r="AC25" s="632"/>
      <c r="AD25" s="633" t="s">
        <v>
128</v>
      </c>
      <c r="AE25" s="633"/>
      <c r="AF25" s="633"/>
      <c r="AG25" s="633"/>
      <c r="AH25" s="633"/>
      <c r="AI25" s="633"/>
      <c r="AJ25" s="633"/>
      <c r="AK25" s="633"/>
      <c r="AL25" s="634" t="s">
        <v>
128</v>
      </c>
      <c r="AM25" s="635"/>
      <c r="AN25" s="635"/>
      <c r="AO25" s="636"/>
      <c r="AP25" s="648" t="s">
        <v>
290</v>
      </c>
      <c r="AQ25" s="649"/>
      <c r="AR25" s="649"/>
      <c r="AS25" s="649"/>
      <c r="AT25" s="649"/>
      <c r="AU25" s="649"/>
      <c r="AV25" s="649"/>
      <c r="AW25" s="649"/>
      <c r="AX25" s="649"/>
      <c r="AY25" s="649"/>
      <c r="AZ25" s="649"/>
      <c r="BA25" s="649"/>
      <c r="BB25" s="649"/>
      <c r="BC25" s="649"/>
      <c r="BD25" s="649"/>
      <c r="BE25" s="649"/>
      <c r="BF25" s="650"/>
      <c r="BG25" s="629" t="s">
        <v>
128</v>
      </c>
      <c r="BH25" s="630"/>
      <c r="BI25" s="630"/>
      <c r="BJ25" s="630"/>
      <c r="BK25" s="630"/>
      <c r="BL25" s="630"/>
      <c r="BM25" s="630"/>
      <c r="BN25" s="631"/>
      <c r="BO25" s="632" t="s">
        <v>
128</v>
      </c>
      <c r="BP25" s="632"/>
      <c r="BQ25" s="632"/>
      <c r="BR25" s="632"/>
      <c r="BS25" s="633" t="s">
        <v>
128</v>
      </c>
      <c r="BT25" s="633"/>
      <c r="BU25" s="633"/>
      <c r="BV25" s="633"/>
      <c r="BW25" s="633"/>
      <c r="BX25" s="633"/>
      <c r="BY25" s="633"/>
      <c r="BZ25" s="633"/>
      <c r="CA25" s="633"/>
      <c r="CB25" s="637"/>
      <c r="CD25" s="644" t="s">
        <v>
291</v>
      </c>
      <c r="CE25" s="645"/>
      <c r="CF25" s="645"/>
      <c r="CG25" s="645"/>
      <c r="CH25" s="645"/>
      <c r="CI25" s="645"/>
      <c r="CJ25" s="645"/>
      <c r="CK25" s="645"/>
      <c r="CL25" s="645"/>
      <c r="CM25" s="645"/>
      <c r="CN25" s="645"/>
      <c r="CO25" s="645"/>
      <c r="CP25" s="645"/>
      <c r="CQ25" s="646"/>
      <c r="CR25" s="629">
        <v>
4042244</v>
      </c>
      <c r="CS25" s="669"/>
      <c r="CT25" s="669"/>
      <c r="CU25" s="669"/>
      <c r="CV25" s="669"/>
      <c r="CW25" s="669"/>
      <c r="CX25" s="669"/>
      <c r="CY25" s="670"/>
      <c r="CZ25" s="634">
        <v>
14.7</v>
      </c>
      <c r="DA25" s="667"/>
      <c r="DB25" s="667"/>
      <c r="DC25" s="671"/>
      <c r="DD25" s="638">
        <v>
3895502</v>
      </c>
      <c r="DE25" s="669"/>
      <c r="DF25" s="669"/>
      <c r="DG25" s="669"/>
      <c r="DH25" s="669"/>
      <c r="DI25" s="669"/>
      <c r="DJ25" s="669"/>
      <c r="DK25" s="670"/>
      <c r="DL25" s="638">
        <v>
3708729</v>
      </c>
      <c r="DM25" s="669"/>
      <c r="DN25" s="669"/>
      <c r="DO25" s="669"/>
      <c r="DP25" s="669"/>
      <c r="DQ25" s="669"/>
      <c r="DR25" s="669"/>
      <c r="DS25" s="669"/>
      <c r="DT25" s="669"/>
      <c r="DU25" s="669"/>
      <c r="DV25" s="670"/>
      <c r="DW25" s="634">
        <v>
25.4</v>
      </c>
      <c r="DX25" s="667"/>
      <c r="DY25" s="667"/>
      <c r="DZ25" s="667"/>
      <c r="EA25" s="667"/>
      <c r="EB25" s="667"/>
      <c r="EC25" s="668"/>
    </row>
    <row r="26" spans="2:133" ht="11.25" customHeight="1" x14ac:dyDescent="0.15">
      <c r="B26" s="626" t="s">
        <v>
292</v>
      </c>
      <c r="C26" s="627"/>
      <c r="D26" s="627"/>
      <c r="E26" s="627"/>
      <c r="F26" s="627"/>
      <c r="G26" s="627"/>
      <c r="H26" s="627"/>
      <c r="I26" s="627"/>
      <c r="J26" s="627"/>
      <c r="K26" s="627"/>
      <c r="L26" s="627"/>
      <c r="M26" s="627"/>
      <c r="N26" s="627"/>
      <c r="O26" s="627"/>
      <c r="P26" s="627"/>
      <c r="Q26" s="628"/>
      <c r="R26" s="629" t="s">
        <v>
128</v>
      </c>
      <c r="S26" s="630"/>
      <c r="T26" s="630"/>
      <c r="U26" s="630"/>
      <c r="V26" s="630"/>
      <c r="W26" s="630"/>
      <c r="X26" s="630"/>
      <c r="Y26" s="631"/>
      <c r="Z26" s="632" t="s">
        <v>
128</v>
      </c>
      <c r="AA26" s="632"/>
      <c r="AB26" s="632"/>
      <c r="AC26" s="632"/>
      <c r="AD26" s="633" t="s">
        <v>
128</v>
      </c>
      <c r="AE26" s="633"/>
      <c r="AF26" s="633"/>
      <c r="AG26" s="633"/>
      <c r="AH26" s="633"/>
      <c r="AI26" s="633"/>
      <c r="AJ26" s="633"/>
      <c r="AK26" s="633"/>
      <c r="AL26" s="634" t="s">
        <v>
128</v>
      </c>
      <c r="AM26" s="635"/>
      <c r="AN26" s="635"/>
      <c r="AO26" s="636"/>
      <c r="AP26" s="648" t="s">
        <v>
293</v>
      </c>
      <c r="AQ26" s="678"/>
      <c r="AR26" s="678"/>
      <c r="AS26" s="678"/>
      <c r="AT26" s="678"/>
      <c r="AU26" s="678"/>
      <c r="AV26" s="678"/>
      <c r="AW26" s="678"/>
      <c r="AX26" s="678"/>
      <c r="AY26" s="678"/>
      <c r="AZ26" s="678"/>
      <c r="BA26" s="678"/>
      <c r="BB26" s="678"/>
      <c r="BC26" s="678"/>
      <c r="BD26" s="678"/>
      <c r="BE26" s="678"/>
      <c r="BF26" s="650"/>
      <c r="BG26" s="629" t="s">
        <v>
128</v>
      </c>
      <c r="BH26" s="630"/>
      <c r="BI26" s="630"/>
      <c r="BJ26" s="630"/>
      <c r="BK26" s="630"/>
      <c r="BL26" s="630"/>
      <c r="BM26" s="630"/>
      <c r="BN26" s="631"/>
      <c r="BO26" s="632" t="s">
        <v>
128</v>
      </c>
      <c r="BP26" s="632"/>
      <c r="BQ26" s="632"/>
      <c r="BR26" s="632"/>
      <c r="BS26" s="633" t="s">
        <v>
128</v>
      </c>
      <c r="BT26" s="633"/>
      <c r="BU26" s="633"/>
      <c r="BV26" s="633"/>
      <c r="BW26" s="633"/>
      <c r="BX26" s="633"/>
      <c r="BY26" s="633"/>
      <c r="BZ26" s="633"/>
      <c r="CA26" s="633"/>
      <c r="CB26" s="637"/>
      <c r="CD26" s="644" t="s">
        <v>
294</v>
      </c>
      <c r="CE26" s="645"/>
      <c r="CF26" s="645"/>
      <c r="CG26" s="645"/>
      <c r="CH26" s="645"/>
      <c r="CI26" s="645"/>
      <c r="CJ26" s="645"/>
      <c r="CK26" s="645"/>
      <c r="CL26" s="645"/>
      <c r="CM26" s="645"/>
      <c r="CN26" s="645"/>
      <c r="CO26" s="645"/>
      <c r="CP26" s="645"/>
      <c r="CQ26" s="646"/>
      <c r="CR26" s="629">
        <v>
2576385</v>
      </c>
      <c r="CS26" s="630"/>
      <c r="CT26" s="630"/>
      <c r="CU26" s="630"/>
      <c r="CV26" s="630"/>
      <c r="CW26" s="630"/>
      <c r="CX26" s="630"/>
      <c r="CY26" s="631"/>
      <c r="CZ26" s="634">
        <v>
9.4</v>
      </c>
      <c r="DA26" s="667"/>
      <c r="DB26" s="667"/>
      <c r="DC26" s="671"/>
      <c r="DD26" s="638">
        <v>
2498603</v>
      </c>
      <c r="DE26" s="630"/>
      <c r="DF26" s="630"/>
      <c r="DG26" s="630"/>
      <c r="DH26" s="630"/>
      <c r="DI26" s="630"/>
      <c r="DJ26" s="630"/>
      <c r="DK26" s="631"/>
      <c r="DL26" s="638" t="s">
        <v>
128</v>
      </c>
      <c r="DM26" s="630"/>
      <c r="DN26" s="630"/>
      <c r="DO26" s="630"/>
      <c r="DP26" s="630"/>
      <c r="DQ26" s="630"/>
      <c r="DR26" s="630"/>
      <c r="DS26" s="630"/>
      <c r="DT26" s="630"/>
      <c r="DU26" s="630"/>
      <c r="DV26" s="631"/>
      <c r="DW26" s="634" t="s">
        <v>
128</v>
      </c>
      <c r="DX26" s="667"/>
      <c r="DY26" s="667"/>
      <c r="DZ26" s="667"/>
      <c r="EA26" s="667"/>
      <c r="EB26" s="667"/>
      <c r="EC26" s="668"/>
    </row>
    <row r="27" spans="2:133" ht="11.25" customHeight="1" x14ac:dyDescent="0.15">
      <c r="B27" s="626" t="s">
        <v>
295</v>
      </c>
      <c r="C27" s="627"/>
      <c r="D27" s="627"/>
      <c r="E27" s="627"/>
      <c r="F27" s="627"/>
      <c r="G27" s="627"/>
      <c r="H27" s="627"/>
      <c r="I27" s="627"/>
      <c r="J27" s="627"/>
      <c r="K27" s="627"/>
      <c r="L27" s="627"/>
      <c r="M27" s="627"/>
      <c r="N27" s="627"/>
      <c r="O27" s="627"/>
      <c r="P27" s="627"/>
      <c r="Q27" s="628"/>
      <c r="R27" s="629">
        <v>
13859741</v>
      </c>
      <c r="S27" s="630"/>
      <c r="T27" s="630"/>
      <c r="U27" s="630"/>
      <c r="V27" s="630"/>
      <c r="W27" s="630"/>
      <c r="X27" s="630"/>
      <c r="Y27" s="631"/>
      <c r="Z27" s="632">
        <v>
48.4</v>
      </c>
      <c r="AA27" s="632"/>
      <c r="AB27" s="632"/>
      <c r="AC27" s="632"/>
      <c r="AD27" s="633">
        <v>
13433872</v>
      </c>
      <c r="AE27" s="633"/>
      <c r="AF27" s="633"/>
      <c r="AG27" s="633"/>
      <c r="AH27" s="633"/>
      <c r="AI27" s="633"/>
      <c r="AJ27" s="633"/>
      <c r="AK27" s="633"/>
      <c r="AL27" s="634">
        <v>
98.099998474121094</v>
      </c>
      <c r="AM27" s="635"/>
      <c r="AN27" s="635"/>
      <c r="AO27" s="636"/>
      <c r="AP27" s="626" t="s">
        <v>
296</v>
      </c>
      <c r="AQ27" s="627"/>
      <c r="AR27" s="627"/>
      <c r="AS27" s="627"/>
      <c r="AT27" s="627"/>
      <c r="AU27" s="627"/>
      <c r="AV27" s="627"/>
      <c r="AW27" s="627"/>
      <c r="AX27" s="627"/>
      <c r="AY27" s="627"/>
      <c r="AZ27" s="627"/>
      <c r="BA27" s="627"/>
      <c r="BB27" s="627"/>
      <c r="BC27" s="627"/>
      <c r="BD27" s="627"/>
      <c r="BE27" s="627"/>
      <c r="BF27" s="628"/>
      <c r="BG27" s="629">
        <v>
6711114</v>
      </c>
      <c r="BH27" s="630"/>
      <c r="BI27" s="630"/>
      <c r="BJ27" s="630"/>
      <c r="BK27" s="630"/>
      <c r="BL27" s="630"/>
      <c r="BM27" s="630"/>
      <c r="BN27" s="631"/>
      <c r="BO27" s="632">
        <v>
100</v>
      </c>
      <c r="BP27" s="632"/>
      <c r="BQ27" s="632"/>
      <c r="BR27" s="632"/>
      <c r="BS27" s="633">
        <v>
113394</v>
      </c>
      <c r="BT27" s="633"/>
      <c r="BU27" s="633"/>
      <c r="BV27" s="633"/>
      <c r="BW27" s="633"/>
      <c r="BX27" s="633"/>
      <c r="BY27" s="633"/>
      <c r="BZ27" s="633"/>
      <c r="CA27" s="633"/>
      <c r="CB27" s="637"/>
      <c r="CD27" s="644" t="s">
        <v>
297</v>
      </c>
      <c r="CE27" s="645"/>
      <c r="CF27" s="645"/>
      <c r="CG27" s="645"/>
      <c r="CH27" s="645"/>
      <c r="CI27" s="645"/>
      <c r="CJ27" s="645"/>
      <c r="CK27" s="645"/>
      <c r="CL27" s="645"/>
      <c r="CM27" s="645"/>
      <c r="CN27" s="645"/>
      <c r="CO27" s="645"/>
      <c r="CP27" s="645"/>
      <c r="CQ27" s="646"/>
      <c r="CR27" s="629">
        <v>
5990783</v>
      </c>
      <c r="CS27" s="669"/>
      <c r="CT27" s="669"/>
      <c r="CU27" s="669"/>
      <c r="CV27" s="669"/>
      <c r="CW27" s="669"/>
      <c r="CX27" s="669"/>
      <c r="CY27" s="670"/>
      <c r="CZ27" s="634">
        <v>
21.8</v>
      </c>
      <c r="DA27" s="667"/>
      <c r="DB27" s="667"/>
      <c r="DC27" s="671"/>
      <c r="DD27" s="638">
        <v>
1391233</v>
      </c>
      <c r="DE27" s="669"/>
      <c r="DF27" s="669"/>
      <c r="DG27" s="669"/>
      <c r="DH27" s="669"/>
      <c r="DI27" s="669"/>
      <c r="DJ27" s="669"/>
      <c r="DK27" s="670"/>
      <c r="DL27" s="638">
        <v>
1364325</v>
      </c>
      <c r="DM27" s="669"/>
      <c r="DN27" s="669"/>
      <c r="DO27" s="669"/>
      <c r="DP27" s="669"/>
      <c r="DQ27" s="669"/>
      <c r="DR27" s="669"/>
      <c r="DS27" s="669"/>
      <c r="DT27" s="669"/>
      <c r="DU27" s="669"/>
      <c r="DV27" s="670"/>
      <c r="DW27" s="634">
        <v>
9.3000000000000007</v>
      </c>
      <c r="DX27" s="667"/>
      <c r="DY27" s="667"/>
      <c r="DZ27" s="667"/>
      <c r="EA27" s="667"/>
      <c r="EB27" s="667"/>
      <c r="EC27" s="668"/>
    </row>
    <row r="28" spans="2:133" ht="11.25" customHeight="1" x14ac:dyDescent="0.15">
      <c r="B28" s="626" t="s">
        <v>
298</v>
      </c>
      <c r="C28" s="627"/>
      <c r="D28" s="627"/>
      <c r="E28" s="627"/>
      <c r="F28" s="627"/>
      <c r="G28" s="627"/>
      <c r="H28" s="627"/>
      <c r="I28" s="627"/>
      <c r="J28" s="627"/>
      <c r="K28" s="627"/>
      <c r="L28" s="627"/>
      <c r="M28" s="627"/>
      <c r="N28" s="627"/>
      <c r="O28" s="627"/>
      <c r="P28" s="627"/>
      <c r="Q28" s="628"/>
      <c r="R28" s="629">
        <v>
5392</v>
      </c>
      <c r="S28" s="630"/>
      <c r="T28" s="630"/>
      <c r="U28" s="630"/>
      <c r="V28" s="630"/>
      <c r="W28" s="630"/>
      <c r="X28" s="630"/>
      <c r="Y28" s="631"/>
      <c r="Z28" s="632">
        <v>
0</v>
      </c>
      <c r="AA28" s="632"/>
      <c r="AB28" s="632"/>
      <c r="AC28" s="632"/>
      <c r="AD28" s="633">
        <v>
5392</v>
      </c>
      <c r="AE28" s="633"/>
      <c r="AF28" s="633"/>
      <c r="AG28" s="633"/>
      <c r="AH28" s="633"/>
      <c r="AI28" s="633"/>
      <c r="AJ28" s="633"/>
      <c r="AK28" s="633"/>
      <c r="AL28" s="634">
        <v>
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
299</v>
      </c>
      <c r="CE28" s="645"/>
      <c r="CF28" s="645"/>
      <c r="CG28" s="645"/>
      <c r="CH28" s="645"/>
      <c r="CI28" s="645"/>
      <c r="CJ28" s="645"/>
      <c r="CK28" s="645"/>
      <c r="CL28" s="645"/>
      <c r="CM28" s="645"/>
      <c r="CN28" s="645"/>
      <c r="CO28" s="645"/>
      <c r="CP28" s="645"/>
      <c r="CQ28" s="646"/>
      <c r="CR28" s="629">
        <v>
2440252</v>
      </c>
      <c r="CS28" s="630"/>
      <c r="CT28" s="630"/>
      <c r="CU28" s="630"/>
      <c r="CV28" s="630"/>
      <c r="CW28" s="630"/>
      <c r="CX28" s="630"/>
      <c r="CY28" s="631"/>
      <c r="CZ28" s="634">
        <v>
8.9</v>
      </c>
      <c r="DA28" s="667"/>
      <c r="DB28" s="667"/>
      <c r="DC28" s="671"/>
      <c r="DD28" s="638">
        <v>
2328526</v>
      </c>
      <c r="DE28" s="630"/>
      <c r="DF28" s="630"/>
      <c r="DG28" s="630"/>
      <c r="DH28" s="630"/>
      <c r="DI28" s="630"/>
      <c r="DJ28" s="630"/>
      <c r="DK28" s="631"/>
      <c r="DL28" s="638">
        <v>
2328526</v>
      </c>
      <c r="DM28" s="630"/>
      <c r="DN28" s="630"/>
      <c r="DO28" s="630"/>
      <c r="DP28" s="630"/>
      <c r="DQ28" s="630"/>
      <c r="DR28" s="630"/>
      <c r="DS28" s="630"/>
      <c r="DT28" s="630"/>
      <c r="DU28" s="630"/>
      <c r="DV28" s="631"/>
      <c r="DW28" s="634">
        <v>
15.9</v>
      </c>
      <c r="DX28" s="667"/>
      <c r="DY28" s="667"/>
      <c r="DZ28" s="667"/>
      <c r="EA28" s="667"/>
      <c r="EB28" s="667"/>
      <c r="EC28" s="668"/>
    </row>
    <row r="29" spans="2:133" ht="11.25" customHeight="1" x14ac:dyDescent="0.15">
      <c r="B29" s="626" t="s">
        <v>
300</v>
      </c>
      <c r="C29" s="627"/>
      <c r="D29" s="627"/>
      <c r="E29" s="627"/>
      <c r="F29" s="627"/>
      <c r="G29" s="627"/>
      <c r="H29" s="627"/>
      <c r="I29" s="627"/>
      <c r="J29" s="627"/>
      <c r="K29" s="627"/>
      <c r="L29" s="627"/>
      <c r="M29" s="627"/>
      <c r="N29" s="627"/>
      <c r="O29" s="627"/>
      <c r="P29" s="627"/>
      <c r="Q29" s="628"/>
      <c r="R29" s="629">
        <v>
201081</v>
      </c>
      <c r="S29" s="630"/>
      <c r="T29" s="630"/>
      <c r="U29" s="630"/>
      <c r="V29" s="630"/>
      <c r="W29" s="630"/>
      <c r="X29" s="630"/>
      <c r="Y29" s="631"/>
      <c r="Z29" s="632">
        <v>
0.7</v>
      </c>
      <c r="AA29" s="632"/>
      <c r="AB29" s="632"/>
      <c r="AC29" s="632"/>
      <c r="AD29" s="633" t="s">
        <v>
128</v>
      </c>
      <c r="AE29" s="633"/>
      <c r="AF29" s="633"/>
      <c r="AG29" s="633"/>
      <c r="AH29" s="633"/>
      <c r="AI29" s="633"/>
      <c r="AJ29" s="633"/>
      <c r="AK29" s="633"/>
      <c r="AL29" s="634" t="s">
        <v>
128</v>
      </c>
      <c r="AM29" s="635"/>
      <c r="AN29" s="635"/>
      <c r="AO29" s="636"/>
      <c r="AP29" s="681"/>
      <c r="AQ29" s="682"/>
      <c r="AR29" s="682"/>
      <c r="AS29" s="682"/>
      <c r="AT29" s="682"/>
      <c r="AU29" s="682"/>
      <c r="AV29" s="682"/>
      <c r="AW29" s="682"/>
      <c r="AX29" s="682"/>
      <c r="AY29" s="682"/>
      <c r="AZ29" s="682"/>
      <c r="BA29" s="682"/>
      <c r="BB29" s="682"/>
      <c r="BC29" s="682"/>
      <c r="BD29" s="682"/>
      <c r="BE29" s="682"/>
      <c r="BF29" s="683"/>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2" t="s">
        <v>
301</v>
      </c>
      <c r="CE29" s="673"/>
      <c r="CF29" s="644" t="s">
        <v>
70</v>
      </c>
      <c r="CG29" s="645"/>
      <c r="CH29" s="645"/>
      <c r="CI29" s="645"/>
      <c r="CJ29" s="645"/>
      <c r="CK29" s="645"/>
      <c r="CL29" s="645"/>
      <c r="CM29" s="645"/>
      <c r="CN29" s="645"/>
      <c r="CO29" s="645"/>
      <c r="CP29" s="645"/>
      <c r="CQ29" s="646"/>
      <c r="CR29" s="629">
        <v>
2440038</v>
      </c>
      <c r="CS29" s="669"/>
      <c r="CT29" s="669"/>
      <c r="CU29" s="669"/>
      <c r="CV29" s="669"/>
      <c r="CW29" s="669"/>
      <c r="CX29" s="669"/>
      <c r="CY29" s="670"/>
      <c r="CZ29" s="634">
        <v>
8.9</v>
      </c>
      <c r="DA29" s="667"/>
      <c r="DB29" s="667"/>
      <c r="DC29" s="671"/>
      <c r="DD29" s="638">
        <v>
2328312</v>
      </c>
      <c r="DE29" s="669"/>
      <c r="DF29" s="669"/>
      <c r="DG29" s="669"/>
      <c r="DH29" s="669"/>
      <c r="DI29" s="669"/>
      <c r="DJ29" s="669"/>
      <c r="DK29" s="670"/>
      <c r="DL29" s="638">
        <v>
2328312</v>
      </c>
      <c r="DM29" s="669"/>
      <c r="DN29" s="669"/>
      <c r="DO29" s="669"/>
      <c r="DP29" s="669"/>
      <c r="DQ29" s="669"/>
      <c r="DR29" s="669"/>
      <c r="DS29" s="669"/>
      <c r="DT29" s="669"/>
      <c r="DU29" s="669"/>
      <c r="DV29" s="670"/>
      <c r="DW29" s="634">
        <v>
15.9</v>
      </c>
      <c r="DX29" s="667"/>
      <c r="DY29" s="667"/>
      <c r="DZ29" s="667"/>
      <c r="EA29" s="667"/>
      <c r="EB29" s="667"/>
      <c r="EC29" s="668"/>
    </row>
    <row r="30" spans="2:133" ht="11.25" customHeight="1" x14ac:dyDescent="0.15">
      <c r="B30" s="626" t="s">
        <v>
302</v>
      </c>
      <c r="C30" s="627"/>
      <c r="D30" s="627"/>
      <c r="E30" s="627"/>
      <c r="F30" s="627"/>
      <c r="G30" s="627"/>
      <c r="H30" s="627"/>
      <c r="I30" s="627"/>
      <c r="J30" s="627"/>
      <c r="K30" s="627"/>
      <c r="L30" s="627"/>
      <c r="M30" s="627"/>
      <c r="N30" s="627"/>
      <c r="O30" s="627"/>
      <c r="P30" s="627"/>
      <c r="Q30" s="628"/>
      <c r="R30" s="629">
        <v>
75698</v>
      </c>
      <c r="S30" s="630"/>
      <c r="T30" s="630"/>
      <c r="U30" s="630"/>
      <c r="V30" s="630"/>
      <c r="W30" s="630"/>
      <c r="X30" s="630"/>
      <c r="Y30" s="631"/>
      <c r="Z30" s="632">
        <v>
0.3</v>
      </c>
      <c r="AA30" s="632"/>
      <c r="AB30" s="632"/>
      <c r="AC30" s="632"/>
      <c r="AD30" s="633">
        <v>
20723</v>
      </c>
      <c r="AE30" s="633"/>
      <c r="AF30" s="633"/>
      <c r="AG30" s="633"/>
      <c r="AH30" s="633"/>
      <c r="AI30" s="633"/>
      <c r="AJ30" s="633"/>
      <c r="AK30" s="633"/>
      <c r="AL30" s="634">
        <v>
0.2</v>
      </c>
      <c r="AM30" s="635"/>
      <c r="AN30" s="635"/>
      <c r="AO30" s="636"/>
      <c r="AP30" s="608" t="s">
        <v>
219</v>
      </c>
      <c r="AQ30" s="609"/>
      <c r="AR30" s="609"/>
      <c r="AS30" s="609"/>
      <c r="AT30" s="609"/>
      <c r="AU30" s="609"/>
      <c r="AV30" s="609"/>
      <c r="AW30" s="609"/>
      <c r="AX30" s="609"/>
      <c r="AY30" s="609"/>
      <c r="AZ30" s="609"/>
      <c r="BA30" s="609"/>
      <c r="BB30" s="609"/>
      <c r="BC30" s="609"/>
      <c r="BD30" s="609"/>
      <c r="BE30" s="609"/>
      <c r="BF30" s="610"/>
      <c r="BG30" s="608" t="s">
        <v>
303</v>
      </c>
      <c r="BH30" s="679"/>
      <c r="BI30" s="679"/>
      <c r="BJ30" s="679"/>
      <c r="BK30" s="679"/>
      <c r="BL30" s="679"/>
      <c r="BM30" s="679"/>
      <c r="BN30" s="679"/>
      <c r="BO30" s="679"/>
      <c r="BP30" s="679"/>
      <c r="BQ30" s="680"/>
      <c r="BR30" s="608" t="s">
        <v>
304</v>
      </c>
      <c r="BS30" s="679"/>
      <c r="BT30" s="679"/>
      <c r="BU30" s="679"/>
      <c r="BV30" s="679"/>
      <c r="BW30" s="679"/>
      <c r="BX30" s="679"/>
      <c r="BY30" s="679"/>
      <c r="BZ30" s="679"/>
      <c r="CA30" s="679"/>
      <c r="CB30" s="680"/>
      <c r="CD30" s="674"/>
      <c r="CE30" s="675"/>
      <c r="CF30" s="644" t="s">
        <v>
305</v>
      </c>
      <c r="CG30" s="645"/>
      <c r="CH30" s="645"/>
      <c r="CI30" s="645"/>
      <c r="CJ30" s="645"/>
      <c r="CK30" s="645"/>
      <c r="CL30" s="645"/>
      <c r="CM30" s="645"/>
      <c r="CN30" s="645"/>
      <c r="CO30" s="645"/>
      <c r="CP30" s="645"/>
      <c r="CQ30" s="646"/>
      <c r="CR30" s="629">
        <v>
2330395</v>
      </c>
      <c r="CS30" s="630"/>
      <c r="CT30" s="630"/>
      <c r="CU30" s="630"/>
      <c r="CV30" s="630"/>
      <c r="CW30" s="630"/>
      <c r="CX30" s="630"/>
      <c r="CY30" s="631"/>
      <c r="CZ30" s="634">
        <v>
8.5</v>
      </c>
      <c r="DA30" s="667"/>
      <c r="DB30" s="667"/>
      <c r="DC30" s="671"/>
      <c r="DD30" s="638">
        <v>
2227786</v>
      </c>
      <c r="DE30" s="630"/>
      <c r="DF30" s="630"/>
      <c r="DG30" s="630"/>
      <c r="DH30" s="630"/>
      <c r="DI30" s="630"/>
      <c r="DJ30" s="630"/>
      <c r="DK30" s="631"/>
      <c r="DL30" s="638">
        <v>
2227786</v>
      </c>
      <c r="DM30" s="630"/>
      <c r="DN30" s="630"/>
      <c r="DO30" s="630"/>
      <c r="DP30" s="630"/>
      <c r="DQ30" s="630"/>
      <c r="DR30" s="630"/>
      <c r="DS30" s="630"/>
      <c r="DT30" s="630"/>
      <c r="DU30" s="630"/>
      <c r="DV30" s="631"/>
      <c r="DW30" s="634">
        <v>
15.2</v>
      </c>
      <c r="DX30" s="667"/>
      <c r="DY30" s="667"/>
      <c r="DZ30" s="667"/>
      <c r="EA30" s="667"/>
      <c r="EB30" s="667"/>
      <c r="EC30" s="668"/>
    </row>
    <row r="31" spans="2:133" ht="11.25" customHeight="1" x14ac:dyDescent="0.15">
      <c r="B31" s="626" t="s">
        <v>
306</v>
      </c>
      <c r="C31" s="627"/>
      <c r="D31" s="627"/>
      <c r="E31" s="627"/>
      <c r="F31" s="627"/>
      <c r="G31" s="627"/>
      <c r="H31" s="627"/>
      <c r="I31" s="627"/>
      <c r="J31" s="627"/>
      <c r="K31" s="627"/>
      <c r="L31" s="627"/>
      <c r="M31" s="627"/>
      <c r="N31" s="627"/>
      <c r="O31" s="627"/>
      <c r="P31" s="627"/>
      <c r="Q31" s="628"/>
      <c r="R31" s="629">
        <v>
86574</v>
      </c>
      <c r="S31" s="630"/>
      <c r="T31" s="630"/>
      <c r="U31" s="630"/>
      <c r="V31" s="630"/>
      <c r="W31" s="630"/>
      <c r="X31" s="630"/>
      <c r="Y31" s="631"/>
      <c r="Z31" s="632">
        <v>
0.3</v>
      </c>
      <c r="AA31" s="632"/>
      <c r="AB31" s="632"/>
      <c r="AC31" s="632"/>
      <c r="AD31" s="633">
        <v>
1455</v>
      </c>
      <c r="AE31" s="633"/>
      <c r="AF31" s="633"/>
      <c r="AG31" s="633"/>
      <c r="AH31" s="633"/>
      <c r="AI31" s="633"/>
      <c r="AJ31" s="633"/>
      <c r="AK31" s="633"/>
      <c r="AL31" s="634">
        <v>
0</v>
      </c>
      <c r="AM31" s="635"/>
      <c r="AN31" s="635"/>
      <c r="AO31" s="636"/>
      <c r="AP31" s="686" t="s">
        <v>
307</v>
      </c>
      <c r="AQ31" s="687"/>
      <c r="AR31" s="687"/>
      <c r="AS31" s="687"/>
      <c r="AT31" s="692" t="s">
        <v>
308</v>
      </c>
      <c r="AU31" s="366"/>
      <c r="AV31" s="366"/>
      <c r="AW31" s="366"/>
      <c r="AX31" s="615" t="s">
        <v>
186</v>
      </c>
      <c r="AY31" s="616"/>
      <c r="AZ31" s="616"/>
      <c r="BA31" s="616"/>
      <c r="BB31" s="616"/>
      <c r="BC31" s="616"/>
      <c r="BD31" s="616"/>
      <c r="BE31" s="616"/>
      <c r="BF31" s="617"/>
      <c r="BG31" s="697">
        <v>
99</v>
      </c>
      <c r="BH31" s="684"/>
      <c r="BI31" s="684"/>
      <c r="BJ31" s="684"/>
      <c r="BK31" s="684"/>
      <c r="BL31" s="684"/>
      <c r="BM31" s="624">
        <v>
97.3</v>
      </c>
      <c r="BN31" s="684"/>
      <c r="BO31" s="684"/>
      <c r="BP31" s="684"/>
      <c r="BQ31" s="685"/>
      <c r="BR31" s="697">
        <v>
98.8</v>
      </c>
      <c r="BS31" s="684"/>
      <c r="BT31" s="684"/>
      <c r="BU31" s="684"/>
      <c r="BV31" s="684"/>
      <c r="BW31" s="684"/>
      <c r="BX31" s="624">
        <v>
96.9</v>
      </c>
      <c r="BY31" s="684"/>
      <c r="BZ31" s="684"/>
      <c r="CA31" s="684"/>
      <c r="CB31" s="685"/>
      <c r="CD31" s="674"/>
      <c r="CE31" s="675"/>
      <c r="CF31" s="644" t="s">
        <v>
309</v>
      </c>
      <c r="CG31" s="645"/>
      <c r="CH31" s="645"/>
      <c r="CI31" s="645"/>
      <c r="CJ31" s="645"/>
      <c r="CK31" s="645"/>
      <c r="CL31" s="645"/>
      <c r="CM31" s="645"/>
      <c r="CN31" s="645"/>
      <c r="CO31" s="645"/>
      <c r="CP31" s="645"/>
      <c r="CQ31" s="646"/>
      <c r="CR31" s="629">
        <v>
109643</v>
      </c>
      <c r="CS31" s="669"/>
      <c r="CT31" s="669"/>
      <c r="CU31" s="669"/>
      <c r="CV31" s="669"/>
      <c r="CW31" s="669"/>
      <c r="CX31" s="669"/>
      <c r="CY31" s="670"/>
      <c r="CZ31" s="634">
        <v>
0.4</v>
      </c>
      <c r="DA31" s="667"/>
      <c r="DB31" s="667"/>
      <c r="DC31" s="671"/>
      <c r="DD31" s="638">
        <v>
100526</v>
      </c>
      <c r="DE31" s="669"/>
      <c r="DF31" s="669"/>
      <c r="DG31" s="669"/>
      <c r="DH31" s="669"/>
      <c r="DI31" s="669"/>
      <c r="DJ31" s="669"/>
      <c r="DK31" s="670"/>
      <c r="DL31" s="638">
        <v>
100526</v>
      </c>
      <c r="DM31" s="669"/>
      <c r="DN31" s="669"/>
      <c r="DO31" s="669"/>
      <c r="DP31" s="669"/>
      <c r="DQ31" s="669"/>
      <c r="DR31" s="669"/>
      <c r="DS31" s="669"/>
      <c r="DT31" s="669"/>
      <c r="DU31" s="669"/>
      <c r="DV31" s="670"/>
      <c r="DW31" s="634">
        <v>
0.7</v>
      </c>
      <c r="DX31" s="667"/>
      <c r="DY31" s="667"/>
      <c r="DZ31" s="667"/>
      <c r="EA31" s="667"/>
      <c r="EB31" s="667"/>
      <c r="EC31" s="668"/>
    </row>
    <row r="32" spans="2:133" ht="11.25" customHeight="1" x14ac:dyDescent="0.15">
      <c r="B32" s="626" t="s">
        <v>
310</v>
      </c>
      <c r="C32" s="627"/>
      <c r="D32" s="627"/>
      <c r="E32" s="627"/>
      <c r="F32" s="627"/>
      <c r="G32" s="627"/>
      <c r="H32" s="627"/>
      <c r="I32" s="627"/>
      <c r="J32" s="627"/>
      <c r="K32" s="627"/>
      <c r="L32" s="627"/>
      <c r="M32" s="627"/>
      <c r="N32" s="627"/>
      <c r="O32" s="627"/>
      <c r="P32" s="627"/>
      <c r="Q32" s="628"/>
      <c r="R32" s="629">
        <v>
6794142</v>
      </c>
      <c r="S32" s="630"/>
      <c r="T32" s="630"/>
      <c r="U32" s="630"/>
      <c r="V32" s="630"/>
      <c r="W32" s="630"/>
      <c r="X32" s="630"/>
      <c r="Y32" s="631"/>
      <c r="Z32" s="632">
        <v>
23.7</v>
      </c>
      <c r="AA32" s="632"/>
      <c r="AB32" s="632"/>
      <c r="AC32" s="632"/>
      <c r="AD32" s="633" t="s">
        <v>
128</v>
      </c>
      <c r="AE32" s="633"/>
      <c r="AF32" s="633"/>
      <c r="AG32" s="633"/>
      <c r="AH32" s="633"/>
      <c r="AI32" s="633"/>
      <c r="AJ32" s="633"/>
      <c r="AK32" s="633"/>
      <c r="AL32" s="634" t="s">
        <v>
128</v>
      </c>
      <c r="AM32" s="635"/>
      <c r="AN32" s="635"/>
      <c r="AO32" s="636"/>
      <c r="AP32" s="688"/>
      <c r="AQ32" s="689"/>
      <c r="AR32" s="689"/>
      <c r="AS32" s="689"/>
      <c r="AT32" s="693"/>
      <c r="AU32" s="362" t="s">
        <v>
311</v>
      </c>
      <c r="AV32" s="362"/>
      <c r="AW32" s="362"/>
      <c r="AX32" s="626" t="s">
        <v>
312</v>
      </c>
      <c r="AY32" s="627"/>
      <c r="AZ32" s="627"/>
      <c r="BA32" s="627"/>
      <c r="BB32" s="627"/>
      <c r="BC32" s="627"/>
      <c r="BD32" s="627"/>
      <c r="BE32" s="627"/>
      <c r="BF32" s="628"/>
      <c r="BG32" s="698">
        <v>
99</v>
      </c>
      <c r="BH32" s="669"/>
      <c r="BI32" s="669"/>
      <c r="BJ32" s="669"/>
      <c r="BK32" s="669"/>
      <c r="BL32" s="669"/>
      <c r="BM32" s="635">
        <v>
97.2</v>
      </c>
      <c r="BN32" s="695"/>
      <c r="BO32" s="695"/>
      <c r="BP32" s="695"/>
      <c r="BQ32" s="696"/>
      <c r="BR32" s="698">
        <v>
98.9</v>
      </c>
      <c r="BS32" s="669"/>
      <c r="BT32" s="669"/>
      <c r="BU32" s="669"/>
      <c r="BV32" s="669"/>
      <c r="BW32" s="669"/>
      <c r="BX32" s="635">
        <v>
96.8</v>
      </c>
      <c r="BY32" s="695"/>
      <c r="BZ32" s="695"/>
      <c r="CA32" s="695"/>
      <c r="CB32" s="696"/>
      <c r="CD32" s="676"/>
      <c r="CE32" s="677"/>
      <c r="CF32" s="644" t="s">
        <v>
313</v>
      </c>
      <c r="CG32" s="645"/>
      <c r="CH32" s="645"/>
      <c r="CI32" s="645"/>
      <c r="CJ32" s="645"/>
      <c r="CK32" s="645"/>
      <c r="CL32" s="645"/>
      <c r="CM32" s="645"/>
      <c r="CN32" s="645"/>
      <c r="CO32" s="645"/>
      <c r="CP32" s="645"/>
      <c r="CQ32" s="646"/>
      <c r="CR32" s="629">
        <v>
214</v>
      </c>
      <c r="CS32" s="630"/>
      <c r="CT32" s="630"/>
      <c r="CU32" s="630"/>
      <c r="CV32" s="630"/>
      <c r="CW32" s="630"/>
      <c r="CX32" s="630"/>
      <c r="CY32" s="631"/>
      <c r="CZ32" s="634">
        <v>
0</v>
      </c>
      <c r="DA32" s="667"/>
      <c r="DB32" s="667"/>
      <c r="DC32" s="671"/>
      <c r="DD32" s="638">
        <v>
214</v>
      </c>
      <c r="DE32" s="630"/>
      <c r="DF32" s="630"/>
      <c r="DG32" s="630"/>
      <c r="DH32" s="630"/>
      <c r="DI32" s="630"/>
      <c r="DJ32" s="630"/>
      <c r="DK32" s="631"/>
      <c r="DL32" s="638">
        <v>
214</v>
      </c>
      <c r="DM32" s="630"/>
      <c r="DN32" s="630"/>
      <c r="DO32" s="630"/>
      <c r="DP32" s="630"/>
      <c r="DQ32" s="630"/>
      <c r="DR32" s="630"/>
      <c r="DS32" s="630"/>
      <c r="DT32" s="630"/>
      <c r="DU32" s="630"/>
      <c r="DV32" s="631"/>
      <c r="DW32" s="634">
        <v>
0</v>
      </c>
      <c r="DX32" s="667"/>
      <c r="DY32" s="667"/>
      <c r="DZ32" s="667"/>
      <c r="EA32" s="667"/>
      <c r="EB32" s="667"/>
      <c r="EC32" s="668"/>
    </row>
    <row r="33" spans="2:133" ht="11.25" customHeight="1" x14ac:dyDescent="0.15">
      <c r="B33" s="663" t="s">
        <v>
314</v>
      </c>
      <c r="C33" s="664"/>
      <c r="D33" s="664"/>
      <c r="E33" s="664"/>
      <c r="F33" s="664"/>
      <c r="G33" s="664"/>
      <c r="H33" s="664"/>
      <c r="I33" s="664"/>
      <c r="J33" s="664"/>
      <c r="K33" s="664"/>
      <c r="L33" s="664"/>
      <c r="M33" s="664"/>
      <c r="N33" s="664"/>
      <c r="O33" s="664"/>
      <c r="P33" s="664"/>
      <c r="Q33" s="665"/>
      <c r="R33" s="629">
        <v>
229032</v>
      </c>
      <c r="S33" s="630"/>
      <c r="T33" s="630"/>
      <c r="U33" s="630"/>
      <c r="V33" s="630"/>
      <c r="W33" s="630"/>
      <c r="X33" s="630"/>
      <c r="Y33" s="631"/>
      <c r="Z33" s="632">
        <v>
0.8</v>
      </c>
      <c r="AA33" s="632"/>
      <c r="AB33" s="632"/>
      <c r="AC33" s="632"/>
      <c r="AD33" s="633">
        <v>
229032</v>
      </c>
      <c r="AE33" s="633"/>
      <c r="AF33" s="633"/>
      <c r="AG33" s="633"/>
      <c r="AH33" s="633"/>
      <c r="AI33" s="633"/>
      <c r="AJ33" s="633"/>
      <c r="AK33" s="633"/>
      <c r="AL33" s="634">
        <v>
1.7</v>
      </c>
      <c r="AM33" s="635"/>
      <c r="AN33" s="635"/>
      <c r="AO33" s="636"/>
      <c r="AP33" s="690"/>
      <c r="AQ33" s="691"/>
      <c r="AR33" s="691"/>
      <c r="AS33" s="691"/>
      <c r="AT33" s="694"/>
      <c r="AU33" s="360"/>
      <c r="AV33" s="360"/>
      <c r="AW33" s="360"/>
      <c r="AX33" s="681" t="s">
        <v>
315</v>
      </c>
      <c r="AY33" s="682"/>
      <c r="AZ33" s="682"/>
      <c r="BA33" s="682"/>
      <c r="BB33" s="682"/>
      <c r="BC33" s="682"/>
      <c r="BD33" s="682"/>
      <c r="BE33" s="682"/>
      <c r="BF33" s="683"/>
      <c r="BG33" s="699">
        <v>
98.9</v>
      </c>
      <c r="BH33" s="700"/>
      <c r="BI33" s="700"/>
      <c r="BJ33" s="700"/>
      <c r="BK33" s="700"/>
      <c r="BL33" s="700"/>
      <c r="BM33" s="701">
        <v>
97.3</v>
      </c>
      <c r="BN33" s="700"/>
      <c r="BO33" s="700"/>
      <c r="BP33" s="700"/>
      <c r="BQ33" s="702"/>
      <c r="BR33" s="699">
        <v>
98.7</v>
      </c>
      <c r="BS33" s="700"/>
      <c r="BT33" s="700"/>
      <c r="BU33" s="700"/>
      <c r="BV33" s="700"/>
      <c r="BW33" s="700"/>
      <c r="BX33" s="701">
        <v>
97</v>
      </c>
      <c r="BY33" s="700"/>
      <c r="BZ33" s="700"/>
      <c r="CA33" s="700"/>
      <c r="CB33" s="702"/>
      <c r="CD33" s="644" t="s">
        <v>
316</v>
      </c>
      <c r="CE33" s="645"/>
      <c r="CF33" s="645"/>
      <c r="CG33" s="645"/>
      <c r="CH33" s="645"/>
      <c r="CI33" s="645"/>
      <c r="CJ33" s="645"/>
      <c r="CK33" s="645"/>
      <c r="CL33" s="645"/>
      <c r="CM33" s="645"/>
      <c r="CN33" s="645"/>
      <c r="CO33" s="645"/>
      <c r="CP33" s="645"/>
      <c r="CQ33" s="646"/>
      <c r="CR33" s="629">
        <v>
10499038</v>
      </c>
      <c r="CS33" s="669"/>
      <c r="CT33" s="669"/>
      <c r="CU33" s="669"/>
      <c r="CV33" s="669"/>
      <c r="CW33" s="669"/>
      <c r="CX33" s="669"/>
      <c r="CY33" s="670"/>
      <c r="CZ33" s="634">
        <v>
38.299999999999997</v>
      </c>
      <c r="DA33" s="667"/>
      <c r="DB33" s="667"/>
      <c r="DC33" s="671"/>
      <c r="DD33" s="638">
        <v>
8089323</v>
      </c>
      <c r="DE33" s="669"/>
      <c r="DF33" s="669"/>
      <c r="DG33" s="669"/>
      <c r="DH33" s="669"/>
      <c r="DI33" s="669"/>
      <c r="DJ33" s="669"/>
      <c r="DK33" s="670"/>
      <c r="DL33" s="638">
        <v>
5097899</v>
      </c>
      <c r="DM33" s="669"/>
      <c r="DN33" s="669"/>
      <c r="DO33" s="669"/>
      <c r="DP33" s="669"/>
      <c r="DQ33" s="669"/>
      <c r="DR33" s="669"/>
      <c r="DS33" s="669"/>
      <c r="DT33" s="669"/>
      <c r="DU33" s="669"/>
      <c r="DV33" s="670"/>
      <c r="DW33" s="634">
        <v>
34.9</v>
      </c>
      <c r="DX33" s="667"/>
      <c r="DY33" s="667"/>
      <c r="DZ33" s="667"/>
      <c r="EA33" s="667"/>
      <c r="EB33" s="667"/>
      <c r="EC33" s="668"/>
    </row>
    <row r="34" spans="2:133" ht="11.25" customHeight="1" x14ac:dyDescent="0.15">
      <c r="B34" s="626" t="s">
        <v>
317</v>
      </c>
      <c r="C34" s="627"/>
      <c r="D34" s="627"/>
      <c r="E34" s="627"/>
      <c r="F34" s="627"/>
      <c r="G34" s="627"/>
      <c r="H34" s="627"/>
      <c r="I34" s="627"/>
      <c r="J34" s="627"/>
      <c r="K34" s="627"/>
      <c r="L34" s="627"/>
      <c r="M34" s="627"/>
      <c r="N34" s="627"/>
      <c r="O34" s="627"/>
      <c r="P34" s="627"/>
      <c r="Q34" s="628"/>
      <c r="R34" s="629">
        <v>
1751420</v>
      </c>
      <c r="S34" s="630"/>
      <c r="T34" s="630"/>
      <c r="U34" s="630"/>
      <c r="V34" s="630"/>
      <c r="W34" s="630"/>
      <c r="X34" s="630"/>
      <c r="Y34" s="631"/>
      <c r="Z34" s="632">
        <v>
6.1</v>
      </c>
      <c r="AA34" s="632"/>
      <c r="AB34" s="632"/>
      <c r="AC34" s="632"/>
      <c r="AD34" s="633" t="s">
        <v>
128</v>
      </c>
      <c r="AE34" s="633"/>
      <c r="AF34" s="633"/>
      <c r="AG34" s="633"/>
      <c r="AH34" s="633"/>
      <c r="AI34" s="633"/>
      <c r="AJ34" s="633"/>
      <c r="AK34" s="633"/>
      <c r="AL34" s="634" t="s">
        <v>
128</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
318</v>
      </c>
      <c r="CE34" s="645"/>
      <c r="CF34" s="645"/>
      <c r="CG34" s="645"/>
      <c r="CH34" s="645"/>
      <c r="CI34" s="645"/>
      <c r="CJ34" s="645"/>
      <c r="CK34" s="645"/>
      <c r="CL34" s="645"/>
      <c r="CM34" s="645"/>
      <c r="CN34" s="645"/>
      <c r="CO34" s="645"/>
      <c r="CP34" s="645"/>
      <c r="CQ34" s="646"/>
      <c r="CR34" s="629">
        <v>
3376234</v>
      </c>
      <c r="CS34" s="630"/>
      <c r="CT34" s="630"/>
      <c r="CU34" s="630"/>
      <c r="CV34" s="630"/>
      <c r="CW34" s="630"/>
      <c r="CX34" s="630"/>
      <c r="CY34" s="631"/>
      <c r="CZ34" s="634">
        <v>
12.3</v>
      </c>
      <c r="DA34" s="667"/>
      <c r="DB34" s="667"/>
      <c r="DC34" s="671"/>
      <c r="DD34" s="638">
        <v>
2151978</v>
      </c>
      <c r="DE34" s="630"/>
      <c r="DF34" s="630"/>
      <c r="DG34" s="630"/>
      <c r="DH34" s="630"/>
      <c r="DI34" s="630"/>
      <c r="DJ34" s="630"/>
      <c r="DK34" s="631"/>
      <c r="DL34" s="638">
        <v>
1758564</v>
      </c>
      <c r="DM34" s="630"/>
      <c r="DN34" s="630"/>
      <c r="DO34" s="630"/>
      <c r="DP34" s="630"/>
      <c r="DQ34" s="630"/>
      <c r="DR34" s="630"/>
      <c r="DS34" s="630"/>
      <c r="DT34" s="630"/>
      <c r="DU34" s="630"/>
      <c r="DV34" s="631"/>
      <c r="DW34" s="634">
        <v>
12</v>
      </c>
      <c r="DX34" s="667"/>
      <c r="DY34" s="667"/>
      <c r="DZ34" s="667"/>
      <c r="EA34" s="667"/>
      <c r="EB34" s="667"/>
      <c r="EC34" s="668"/>
    </row>
    <row r="35" spans="2:133" ht="11.25" customHeight="1" x14ac:dyDescent="0.15">
      <c r="B35" s="626" t="s">
        <v>
319</v>
      </c>
      <c r="C35" s="627"/>
      <c r="D35" s="627"/>
      <c r="E35" s="627"/>
      <c r="F35" s="627"/>
      <c r="G35" s="627"/>
      <c r="H35" s="627"/>
      <c r="I35" s="627"/>
      <c r="J35" s="627"/>
      <c r="K35" s="627"/>
      <c r="L35" s="627"/>
      <c r="M35" s="627"/>
      <c r="N35" s="627"/>
      <c r="O35" s="627"/>
      <c r="P35" s="627"/>
      <c r="Q35" s="628"/>
      <c r="R35" s="629">
        <v>
92367</v>
      </c>
      <c r="S35" s="630"/>
      <c r="T35" s="630"/>
      <c r="U35" s="630"/>
      <c r="V35" s="630"/>
      <c r="W35" s="630"/>
      <c r="X35" s="630"/>
      <c r="Y35" s="631"/>
      <c r="Z35" s="632">
        <v>
0.3</v>
      </c>
      <c r="AA35" s="632"/>
      <c r="AB35" s="632"/>
      <c r="AC35" s="632"/>
      <c r="AD35" s="633">
        <v>
2576</v>
      </c>
      <c r="AE35" s="633"/>
      <c r="AF35" s="633"/>
      <c r="AG35" s="633"/>
      <c r="AH35" s="633"/>
      <c r="AI35" s="633"/>
      <c r="AJ35" s="633"/>
      <c r="AK35" s="633"/>
      <c r="AL35" s="634">
        <v>
0</v>
      </c>
      <c r="AM35" s="635"/>
      <c r="AN35" s="635"/>
      <c r="AO35" s="636"/>
      <c r="AP35" s="218"/>
      <c r="AQ35" s="608" t="s">
        <v>
320</v>
      </c>
      <c r="AR35" s="609"/>
      <c r="AS35" s="609"/>
      <c r="AT35" s="609"/>
      <c r="AU35" s="609"/>
      <c r="AV35" s="609"/>
      <c r="AW35" s="609"/>
      <c r="AX35" s="609"/>
      <c r="AY35" s="609"/>
      <c r="AZ35" s="609"/>
      <c r="BA35" s="609"/>
      <c r="BB35" s="609"/>
      <c r="BC35" s="609"/>
      <c r="BD35" s="609"/>
      <c r="BE35" s="609"/>
      <c r="BF35" s="610"/>
      <c r="BG35" s="608" t="s">
        <v>
321</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
322</v>
      </c>
      <c r="CE35" s="645"/>
      <c r="CF35" s="645"/>
      <c r="CG35" s="645"/>
      <c r="CH35" s="645"/>
      <c r="CI35" s="645"/>
      <c r="CJ35" s="645"/>
      <c r="CK35" s="645"/>
      <c r="CL35" s="645"/>
      <c r="CM35" s="645"/>
      <c r="CN35" s="645"/>
      <c r="CO35" s="645"/>
      <c r="CP35" s="645"/>
      <c r="CQ35" s="646"/>
      <c r="CR35" s="629">
        <v>
278653</v>
      </c>
      <c r="CS35" s="669"/>
      <c r="CT35" s="669"/>
      <c r="CU35" s="669"/>
      <c r="CV35" s="669"/>
      <c r="CW35" s="669"/>
      <c r="CX35" s="669"/>
      <c r="CY35" s="670"/>
      <c r="CZ35" s="634">
        <v>
1</v>
      </c>
      <c r="DA35" s="667"/>
      <c r="DB35" s="667"/>
      <c r="DC35" s="671"/>
      <c r="DD35" s="638">
        <v>
269384</v>
      </c>
      <c r="DE35" s="669"/>
      <c r="DF35" s="669"/>
      <c r="DG35" s="669"/>
      <c r="DH35" s="669"/>
      <c r="DI35" s="669"/>
      <c r="DJ35" s="669"/>
      <c r="DK35" s="670"/>
      <c r="DL35" s="638">
        <v>
249269</v>
      </c>
      <c r="DM35" s="669"/>
      <c r="DN35" s="669"/>
      <c r="DO35" s="669"/>
      <c r="DP35" s="669"/>
      <c r="DQ35" s="669"/>
      <c r="DR35" s="669"/>
      <c r="DS35" s="669"/>
      <c r="DT35" s="669"/>
      <c r="DU35" s="669"/>
      <c r="DV35" s="670"/>
      <c r="DW35" s="634">
        <v>
1.7</v>
      </c>
      <c r="DX35" s="667"/>
      <c r="DY35" s="667"/>
      <c r="DZ35" s="667"/>
      <c r="EA35" s="667"/>
      <c r="EB35" s="667"/>
      <c r="EC35" s="668"/>
    </row>
    <row r="36" spans="2:133" ht="11.25" customHeight="1" x14ac:dyDescent="0.15">
      <c r="B36" s="626" t="s">
        <v>
323</v>
      </c>
      <c r="C36" s="627"/>
      <c r="D36" s="627"/>
      <c r="E36" s="627"/>
      <c r="F36" s="627"/>
      <c r="G36" s="627"/>
      <c r="H36" s="627"/>
      <c r="I36" s="627"/>
      <c r="J36" s="627"/>
      <c r="K36" s="627"/>
      <c r="L36" s="627"/>
      <c r="M36" s="627"/>
      <c r="N36" s="627"/>
      <c r="O36" s="627"/>
      <c r="P36" s="627"/>
      <c r="Q36" s="628"/>
      <c r="R36" s="629">
        <v>
214602</v>
      </c>
      <c r="S36" s="630"/>
      <c r="T36" s="630"/>
      <c r="U36" s="630"/>
      <c r="V36" s="630"/>
      <c r="W36" s="630"/>
      <c r="X36" s="630"/>
      <c r="Y36" s="631"/>
      <c r="Z36" s="632">
        <v>
0.7</v>
      </c>
      <c r="AA36" s="632"/>
      <c r="AB36" s="632"/>
      <c r="AC36" s="632"/>
      <c r="AD36" s="633" t="s">
        <v>
128</v>
      </c>
      <c r="AE36" s="633"/>
      <c r="AF36" s="633"/>
      <c r="AG36" s="633"/>
      <c r="AH36" s="633"/>
      <c r="AI36" s="633"/>
      <c r="AJ36" s="633"/>
      <c r="AK36" s="633"/>
      <c r="AL36" s="634" t="s">
        <v>
128</v>
      </c>
      <c r="AM36" s="635"/>
      <c r="AN36" s="635"/>
      <c r="AO36" s="636"/>
      <c r="AP36" s="218"/>
      <c r="AQ36" s="703" t="s">
        <v>
324</v>
      </c>
      <c r="AR36" s="704"/>
      <c r="AS36" s="704"/>
      <c r="AT36" s="704"/>
      <c r="AU36" s="704"/>
      <c r="AV36" s="704"/>
      <c r="AW36" s="704"/>
      <c r="AX36" s="704"/>
      <c r="AY36" s="705"/>
      <c r="AZ36" s="618">
        <v>
2571511</v>
      </c>
      <c r="BA36" s="619"/>
      <c r="BB36" s="619"/>
      <c r="BC36" s="619"/>
      <c r="BD36" s="619"/>
      <c r="BE36" s="619"/>
      <c r="BF36" s="706"/>
      <c r="BG36" s="640" t="s">
        <v>
325</v>
      </c>
      <c r="BH36" s="641"/>
      <c r="BI36" s="641"/>
      <c r="BJ36" s="641"/>
      <c r="BK36" s="641"/>
      <c r="BL36" s="641"/>
      <c r="BM36" s="641"/>
      <c r="BN36" s="641"/>
      <c r="BO36" s="641"/>
      <c r="BP36" s="641"/>
      <c r="BQ36" s="641"/>
      <c r="BR36" s="641"/>
      <c r="BS36" s="641"/>
      <c r="BT36" s="641"/>
      <c r="BU36" s="642"/>
      <c r="BV36" s="618">
        <v>
97683</v>
      </c>
      <c r="BW36" s="619"/>
      <c r="BX36" s="619"/>
      <c r="BY36" s="619"/>
      <c r="BZ36" s="619"/>
      <c r="CA36" s="619"/>
      <c r="CB36" s="706"/>
      <c r="CD36" s="644" t="s">
        <v>
326</v>
      </c>
      <c r="CE36" s="645"/>
      <c r="CF36" s="645"/>
      <c r="CG36" s="645"/>
      <c r="CH36" s="645"/>
      <c r="CI36" s="645"/>
      <c r="CJ36" s="645"/>
      <c r="CK36" s="645"/>
      <c r="CL36" s="645"/>
      <c r="CM36" s="645"/>
      <c r="CN36" s="645"/>
      <c r="CO36" s="645"/>
      <c r="CP36" s="645"/>
      <c r="CQ36" s="646"/>
      <c r="CR36" s="629">
        <v>
2972788</v>
      </c>
      <c r="CS36" s="630"/>
      <c r="CT36" s="630"/>
      <c r="CU36" s="630"/>
      <c r="CV36" s="630"/>
      <c r="CW36" s="630"/>
      <c r="CX36" s="630"/>
      <c r="CY36" s="631"/>
      <c r="CZ36" s="634">
        <v>
10.8</v>
      </c>
      <c r="DA36" s="667"/>
      <c r="DB36" s="667"/>
      <c r="DC36" s="671"/>
      <c r="DD36" s="638">
        <v>
2370032</v>
      </c>
      <c r="DE36" s="630"/>
      <c r="DF36" s="630"/>
      <c r="DG36" s="630"/>
      <c r="DH36" s="630"/>
      <c r="DI36" s="630"/>
      <c r="DJ36" s="630"/>
      <c r="DK36" s="631"/>
      <c r="DL36" s="638">
        <v>
1657580</v>
      </c>
      <c r="DM36" s="630"/>
      <c r="DN36" s="630"/>
      <c r="DO36" s="630"/>
      <c r="DP36" s="630"/>
      <c r="DQ36" s="630"/>
      <c r="DR36" s="630"/>
      <c r="DS36" s="630"/>
      <c r="DT36" s="630"/>
      <c r="DU36" s="630"/>
      <c r="DV36" s="631"/>
      <c r="DW36" s="634">
        <v>
11.3</v>
      </c>
      <c r="DX36" s="667"/>
      <c r="DY36" s="667"/>
      <c r="DZ36" s="667"/>
      <c r="EA36" s="667"/>
      <c r="EB36" s="667"/>
      <c r="EC36" s="668"/>
    </row>
    <row r="37" spans="2:133" ht="11.25" customHeight="1" x14ac:dyDescent="0.15">
      <c r="B37" s="626" t="s">
        <v>
327</v>
      </c>
      <c r="C37" s="627"/>
      <c r="D37" s="627"/>
      <c r="E37" s="627"/>
      <c r="F37" s="627"/>
      <c r="G37" s="627"/>
      <c r="H37" s="627"/>
      <c r="I37" s="627"/>
      <c r="J37" s="627"/>
      <c r="K37" s="627"/>
      <c r="L37" s="627"/>
      <c r="M37" s="627"/>
      <c r="N37" s="627"/>
      <c r="O37" s="627"/>
      <c r="P37" s="627"/>
      <c r="Q37" s="628"/>
      <c r="R37" s="629">
        <v>
470862</v>
      </c>
      <c r="S37" s="630"/>
      <c r="T37" s="630"/>
      <c r="U37" s="630"/>
      <c r="V37" s="630"/>
      <c r="W37" s="630"/>
      <c r="X37" s="630"/>
      <c r="Y37" s="631"/>
      <c r="Z37" s="632">
        <v>
1.6</v>
      </c>
      <c r="AA37" s="632"/>
      <c r="AB37" s="632"/>
      <c r="AC37" s="632"/>
      <c r="AD37" s="633" t="s">
        <v>
128</v>
      </c>
      <c r="AE37" s="633"/>
      <c r="AF37" s="633"/>
      <c r="AG37" s="633"/>
      <c r="AH37" s="633"/>
      <c r="AI37" s="633"/>
      <c r="AJ37" s="633"/>
      <c r="AK37" s="633"/>
      <c r="AL37" s="634" t="s">
        <v>
128</v>
      </c>
      <c r="AM37" s="635"/>
      <c r="AN37" s="635"/>
      <c r="AO37" s="636"/>
      <c r="AQ37" s="707" t="s">
        <v>
328</v>
      </c>
      <c r="AR37" s="708"/>
      <c r="AS37" s="708"/>
      <c r="AT37" s="708"/>
      <c r="AU37" s="708"/>
      <c r="AV37" s="708"/>
      <c r="AW37" s="708"/>
      <c r="AX37" s="708"/>
      <c r="AY37" s="709"/>
      <c r="AZ37" s="629">
        <v>
962341</v>
      </c>
      <c r="BA37" s="630"/>
      <c r="BB37" s="630"/>
      <c r="BC37" s="630"/>
      <c r="BD37" s="669"/>
      <c r="BE37" s="669"/>
      <c r="BF37" s="696"/>
      <c r="BG37" s="644" t="s">
        <v>
329</v>
      </c>
      <c r="BH37" s="645"/>
      <c r="BI37" s="645"/>
      <c r="BJ37" s="645"/>
      <c r="BK37" s="645"/>
      <c r="BL37" s="645"/>
      <c r="BM37" s="645"/>
      <c r="BN37" s="645"/>
      <c r="BO37" s="645"/>
      <c r="BP37" s="645"/>
      <c r="BQ37" s="645"/>
      <c r="BR37" s="645"/>
      <c r="BS37" s="645"/>
      <c r="BT37" s="645"/>
      <c r="BU37" s="646"/>
      <c r="BV37" s="629">
        <v>
82822</v>
      </c>
      <c r="BW37" s="630"/>
      <c r="BX37" s="630"/>
      <c r="BY37" s="630"/>
      <c r="BZ37" s="630"/>
      <c r="CA37" s="630"/>
      <c r="CB37" s="639"/>
      <c r="CD37" s="644" t="s">
        <v>
330</v>
      </c>
      <c r="CE37" s="645"/>
      <c r="CF37" s="645"/>
      <c r="CG37" s="645"/>
      <c r="CH37" s="645"/>
      <c r="CI37" s="645"/>
      <c r="CJ37" s="645"/>
      <c r="CK37" s="645"/>
      <c r="CL37" s="645"/>
      <c r="CM37" s="645"/>
      <c r="CN37" s="645"/>
      <c r="CO37" s="645"/>
      <c r="CP37" s="645"/>
      <c r="CQ37" s="646"/>
      <c r="CR37" s="629">
        <v>
405416</v>
      </c>
      <c r="CS37" s="669"/>
      <c r="CT37" s="669"/>
      <c r="CU37" s="669"/>
      <c r="CV37" s="669"/>
      <c r="CW37" s="669"/>
      <c r="CX37" s="669"/>
      <c r="CY37" s="670"/>
      <c r="CZ37" s="634">
        <v>
1.5</v>
      </c>
      <c r="DA37" s="667"/>
      <c r="DB37" s="667"/>
      <c r="DC37" s="671"/>
      <c r="DD37" s="638">
        <v>
334882</v>
      </c>
      <c r="DE37" s="669"/>
      <c r="DF37" s="669"/>
      <c r="DG37" s="669"/>
      <c r="DH37" s="669"/>
      <c r="DI37" s="669"/>
      <c r="DJ37" s="669"/>
      <c r="DK37" s="670"/>
      <c r="DL37" s="638">
        <v>
309617</v>
      </c>
      <c r="DM37" s="669"/>
      <c r="DN37" s="669"/>
      <c r="DO37" s="669"/>
      <c r="DP37" s="669"/>
      <c r="DQ37" s="669"/>
      <c r="DR37" s="669"/>
      <c r="DS37" s="669"/>
      <c r="DT37" s="669"/>
      <c r="DU37" s="669"/>
      <c r="DV37" s="670"/>
      <c r="DW37" s="634">
        <v>
2.1</v>
      </c>
      <c r="DX37" s="667"/>
      <c r="DY37" s="667"/>
      <c r="DZ37" s="667"/>
      <c r="EA37" s="667"/>
      <c r="EB37" s="667"/>
      <c r="EC37" s="668"/>
    </row>
    <row r="38" spans="2:133" ht="11.25" customHeight="1" x14ac:dyDescent="0.15">
      <c r="B38" s="626" t="s">
        <v>
331</v>
      </c>
      <c r="C38" s="627"/>
      <c r="D38" s="627"/>
      <c r="E38" s="627"/>
      <c r="F38" s="627"/>
      <c r="G38" s="627"/>
      <c r="H38" s="627"/>
      <c r="I38" s="627"/>
      <c r="J38" s="627"/>
      <c r="K38" s="627"/>
      <c r="L38" s="627"/>
      <c r="M38" s="627"/>
      <c r="N38" s="627"/>
      <c r="O38" s="627"/>
      <c r="P38" s="627"/>
      <c r="Q38" s="628"/>
      <c r="R38" s="629">
        <v>
832013</v>
      </c>
      <c r="S38" s="630"/>
      <c r="T38" s="630"/>
      <c r="U38" s="630"/>
      <c r="V38" s="630"/>
      <c r="W38" s="630"/>
      <c r="X38" s="630"/>
      <c r="Y38" s="631"/>
      <c r="Z38" s="632">
        <v>
2.9</v>
      </c>
      <c r="AA38" s="632"/>
      <c r="AB38" s="632"/>
      <c r="AC38" s="632"/>
      <c r="AD38" s="633" t="s">
        <v>
128</v>
      </c>
      <c r="AE38" s="633"/>
      <c r="AF38" s="633"/>
      <c r="AG38" s="633"/>
      <c r="AH38" s="633"/>
      <c r="AI38" s="633"/>
      <c r="AJ38" s="633"/>
      <c r="AK38" s="633"/>
      <c r="AL38" s="634" t="s">
        <v>
128</v>
      </c>
      <c r="AM38" s="635"/>
      <c r="AN38" s="635"/>
      <c r="AO38" s="636"/>
      <c r="AQ38" s="707" t="s">
        <v>
332</v>
      </c>
      <c r="AR38" s="708"/>
      <c r="AS38" s="708"/>
      <c r="AT38" s="708"/>
      <c r="AU38" s="708"/>
      <c r="AV38" s="708"/>
      <c r="AW38" s="708"/>
      <c r="AX38" s="708"/>
      <c r="AY38" s="709"/>
      <c r="AZ38" s="629">
        <v>
8544</v>
      </c>
      <c r="BA38" s="630"/>
      <c r="BB38" s="630"/>
      <c r="BC38" s="630"/>
      <c r="BD38" s="669"/>
      <c r="BE38" s="669"/>
      <c r="BF38" s="696"/>
      <c r="BG38" s="644" t="s">
        <v>
333</v>
      </c>
      <c r="BH38" s="645"/>
      <c r="BI38" s="645"/>
      <c r="BJ38" s="645"/>
      <c r="BK38" s="645"/>
      <c r="BL38" s="645"/>
      <c r="BM38" s="645"/>
      <c r="BN38" s="645"/>
      <c r="BO38" s="645"/>
      <c r="BP38" s="645"/>
      <c r="BQ38" s="645"/>
      <c r="BR38" s="645"/>
      <c r="BS38" s="645"/>
      <c r="BT38" s="645"/>
      <c r="BU38" s="646"/>
      <c r="BV38" s="629">
        <v>
7380</v>
      </c>
      <c r="BW38" s="630"/>
      <c r="BX38" s="630"/>
      <c r="BY38" s="630"/>
      <c r="BZ38" s="630"/>
      <c r="CA38" s="630"/>
      <c r="CB38" s="639"/>
      <c r="CD38" s="644" t="s">
        <v>
334</v>
      </c>
      <c r="CE38" s="645"/>
      <c r="CF38" s="645"/>
      <c r="CG38" s="645"/>
      <c r="CH38" s="645"/>
      <c r="CI38" s="645"/>
      <c r="CJ38" s="645"/>
      <c r="CK38" s="645"/>
      <c r="CL38" s="645"/>
      <c r="CM38" s="645"/>
      <c r="CN38" s="645"/>
      <c r="CO38" s="645"/>
      <c r="CP38" s="645"/>
      <c r="CQ38" s="646"/>
      <c r="CR38" s="629">
        <v>
1816994</v>
      </c>
      <c r="CS38" s="630"/>
      <c r="CT38" s="630"/>
      <c r="CU38" s="630"/>
      <c r="CV38" s="630"/>
      <c r="CW38" s="630"/>
      <c r="CX38" s="630"/>
      <c r="CY38" s="631"/>
      <c r="CZ38" s="634">
        <v>
6.6</v>
      </c>
      <c r="DA38" s="667"/>
      <c r="DB38" s="667"/>
      <c r="DC38" s="671"/>
      <c r="DD38" s="638">
        <v>
1482314</v>
      </c>
      <c r="DE38" s="630"/>
      <c r="DF38" s="630"/>
      <c r="DG38" s="630"/>
      <c r="DH38" s="630"/>
      <c r="DI38" s="630"/>
      <c r="DJ38" s="630"/>
      <c r="DK38" s="631"/>
      <c r="DL38" s="638">
        <v>
1432486</v>
      </c>
      <c r="DM38" s="630"/>
      <c r="DN38" s="630"/>
      <c r="DO38" s="630"/>
      <c r="DP38" s="630"/>
      <c r="DQ38" s="630"/>
      <c r="DR38" s="630"/>
      <c r="DS38" s="630"/>
      <c r="DT38" s="630"/>
      <c r="DU38" s="630"/>
      <c r="DV38" s="631"/>
      <c r="DW38" s="634">
        <v>
9.8000000000000007</v>
      </c>
      <c r="DX38" s="667"/>
      <c r="DY38" s="667"/>
      <c r="DZ38" s="667"/>
      <c r="EA38" s="667"/>
      <c r="EB38" s="667"/>
      <c r="EC38" s="668"/>
    </row>
    <row r="39" spans="2:133" ht="11.25" customHeight="1" x14ac:dyDescent="0.15">
      <c r="B39" s="626" t="s">
        <v>
335</v>
      </c>
      <c r="C39" s="627"/>
      <c r="D39" s="627"/>
      <c r="E39" s="627"/>
      <c r="F39" s="627"/>
      <c r="G39" s="627"/>
      <c r="H39" s="627"/>
      <c r="I39" s="627"/>
      <c r="J39" s="627"/>
      <c r="K39" s="627"/>
      <c r="L39" s="627"/>
      <c r="M39" s="627"/>
      <c r="N39" s="627"/>
      <c r="O39" s="627"/>
      <c r="P39" s="627"/>
      <c r="Q39" s="628"/>
      <c r="R39" s="629">
        <v>
1431471</v>
      </c>
      <c r="S39" s="630"/>
      <c r="T39" s="630"/>
      <c r="U39" s="630"/>
      <c r="V39" s="630"/>
      <c r="W39" s="630"/>
      <c r="X39" s="630"/>
      <c r="Y39" s="631"/>
      <c r="Z39" s="632">
        <v>
5</v>
      </c>
      <c r="AA39" s="632"/>
      <c r="AB39" s="632"/>
      <c r="AC39" s="632"/>
      <c r="AD39" s="633">
        <v>
2572</v>
      </c>
      <c r="AE39" s="633"/>
      <c r="AF39" s="633"/>
      <c r="AG39" s="633"/>
      <c r="AH39" s="633"/>
      <c r="AI39" s="633"/>
      <c r="AJ39" s="633"/>
      <c r="AK39" s="633"/>
      <c r="AL39" s="634">
        <v>
0</v>
      </c>
      <c r="AM39" s="635"/>
      <c r="AN39" s="635"/>
      <c r="AO39" s="636"/>
      <c r="AQ39" s="707" t="s">
        <v>
336</v>
      </c>
      <c r="AR39" s="708"/>
      <c r="AS39" s="708"/>
      <c r="AT39" s="708"/>
      <c r="AU39" s="708"/>
      <c r="AV39" s="708"/>
      <c r="AW39" s="708"/>
      <c r="AX39" s="708"/>
      <c r="AY39" s="709"/>
      <c r="AZ39" s="629" t="s">
        <v>
128</v>
      </c>
      <c r="BA39" s="630"/>
      <c r="BB39" s="630"/>
      <c r="BC39" s="630"/>
      <c r="BD39" s="669"/>
      <c r="BE39" s="669"/>
      <c r="BF39" s="696"/>
      <c r="BG39" s="644" t="s">
        <v>
337</v>
      </c>
      <c r="BH39" s="645"/>
      <c r="BI39" s="645"/>
      <c r="BJ39" s="645"/>
      <c r="BK39" s="645"/>
      <c r="BL39" s="645"/>
      <c r="BM39" s="645"/>
      <c r="BN39" s="645"/>
      <c r="BO39" s="645"/>
      <c r="BP39" s="645"/>
      <c r="BQ39" s="645"/>
      <c r="BR39" s="645"/>
      <c r="BS39" s="645"/>
      <c r="BT39" s="645"/>
      <c r="BU39" s="646"/>
      <c r="BV39" s="629">
        <v>
12023</v>
      </c>
      <c r="BW39" s="630"/>
      <c r="BX39" s="630"/>
      <c r="BY39" s="630"/>
      <c r="BZ39" s="630"/>
      <c r="CA39" s="630"/>
      <c r="CB39" s="639"/>
      <c r="CD39" s="644" t="s">
        <v>
338</v>
      </c>
      <c r="CE39" s="645"/>
      <c r="CF39" s="645"/>
      <c r="CG39" s="645"/>
      <c r="CH39" s="645"/>
      <c r="CI39" s="645"/>
      <c r="CJ39" s="645"/>
      <c r="CK39" s="645"/>
      <c r="CL39" s="645"/>
      <c r="CM39" s="645"/>
      <c r="CN39" s="645"/>
      <c r="CO39" s="645"/>
      <c r="CP39" s="645"/>
      <c r="CQ39" s="646"/>
      <c r="CR39" s="629">
        <v>
1916501</v>
      </c>
      <c r="CS39" s="669"/>
      <c r="CT39" s="669"/>
      <c r="CU39" s="669"/>
      <c r="CV39" s="669"/>
      <c r="CW39" s="669"/>
      <c r="CX39" s="669"/>
      <c r="CY39" s="670"/>
      <c r="CZ39" s="634">
        <v>
7</v>
      </c>
      <c r="DA39" s="667"/>
      <c r="DB39" s="667"/>
      <c r="DC39" s="671"/>
      <c r="DD39" s="638">
        <v>
1694747</v>
      </c>
      <c r="DE39" s="669"/>
      <c r="DF39" s="669"/>
      <c r="DG39" s="669"/>
      <c r="DH39" s="669"/>
      <c r="DI39" s="669"/>
      <c r="DJ39" s="669"/>
      <c r="DK39" s="670"/>
      <c r="DL39" s="638" t="s">
        <v>
128</v>
      </c>
      <c r="DM39" s="669"/>
      <c r="DN39" s="669"/>
      <c r="DO39" s="669"/>
      <c r="DP39" s="669"/>
      <c r="DQ39" s="669"/>
      <c r="DR39" s="669"/>
      <c r="DS39" s="669"/>
      <c r="DT39" s="669"/>
      <c r="DU39" s="669"/>
      <c r="DV39" s="670"/>
      <c r="DW39" s="634" t="s">
        <v>
128</v>
      </c>
      <c r="DX39" s="667"/>
      <c r="DY39" s="667"/>
      <c r="DZ39" s="667"/>
      <c r="EA39" s="667"/>
      <c r="EB39" s="667"/>
      <c r="EC39" s="668"/>
    </row>
    <row r="40" spans="2:133" ht="11.25" customHeight="1" x14ac:dyDescent="0.15">
      <c r="B40" s="626" t="s">
        <v>
339</v>
      </c>
      <c r="C40" s="627"/>
      <c r="D40" s="627"/>
      <c r="E40" s="627"/>
      <c r="F40" s="627"/>
      <c r="G40" s="627"/>
      <c r="H40" s="627"/>
      <c r="I40" s="627"/>
      <c r="J40" s="627"/>
      <c r="K40" s="627"/>
      <c r="L40" s="627"/>
      <c r="M40" s="627"/>
      <c r="N40" s="627"/>
      <c r="O40" s="627"/>
      <c r="P40" s="627"/>
      <c r="Q40" s="628"/>
      <c r="R40" s="629">
        <v>
2599384</v>
      </c>
      <c r="S40" s="630"/>
      <c r="T40" s="630"/>
      <c r="U40" s="630"/>
      <c r="V40" s="630"/>
      <c r="W40" s="630"/>
      <c r="X40" s="630"/>
      <c r="Y40" s="631"/>
      <c r="Z40" s="632">
        <v>
9.1</v>
      </c>
      <c r="AA40" s="632"/>
      <c r="AB40" s="632"/>
      <c r="AC40" s="632"/>
      <c r="AD40" s="633" t="s">
        <v>
128</v>
      </c>
      <c r="AE40" s="633"/>
      <c r="AF40" s="633"/>
      <c r="AG40" s="633"/>
      <c r="AH40" s="633"/>
      <c r="AI40" s="633"/>
      <c r="AJ40" s="633"/>
      <c r="AK40" s="633"/>
      <c r="AL40" s="634" t="s">
        <v>
128</v>
      </c>
      <c r="AM40" s="635"/>
      <c r="AN40" s="635"/>
      <c r="AO40" s="636"/>
      <c r="AQ40" s="707" t="s">
        <v>
340</v>
      </c>
      <c r="AR40" s="708"/>
      <c r="AS40" s="708"/>
      <c r="AT40" s="708"/>
      <c r="AU40" s="708"/>
      <c r="AV40" s="708"/>
      <c r="AW40" s="708"/>
      <c r="AX40" s="708"/>
      <c r="AY40" s="709"/>
      <c r="AZ40" s="629" t="s">
        <v>
128</v>
      </c>
      <c r="BA40" s="630"/>
      <c r="BB40" s="630"/>
      <c r="BC40" s="630"/>
      <c r="BD40" s="669"/>
      <c r="BE40" s="669"/>
      <c r="BF40" s="696"/>
      <c r="BG40" s="710" t="s">
        <v>
341</v>
      </c>
      <c r="BH40" s="711"/>
      <c r="BI40" s="711"/>
      <c r="BJ40" s="711"/>
      <c r="BK40" s="711"/>
      <c r="BL40" s="364"/>
      <c r="BM40" s="645" t="s">
        <v>
342</v>
      </c>
      <c r="BN40" s="645"/>
      <c r="BO40" s="645"/>
      <c r="BP40" s="645"/>
      <c r="BQ40" s="645"/>
      <c r="BR40" s="645"/>
      <c r="BS40" s="645"/>
      <c r="BT40" s="645"/>
      <c r="BU40" s="646"/>
      <c r="BV40" s="629">
        <v>
95</v>
      </c>
      <c r="BW40" s="630"/>
      <c r="BX40" s="630"/>
      <c r="BY40" s="630"/>
      <c r="BZ40" s="630"/>
      <c r="CA40" s="630"/>
      <c r="CB40" s="639"/>
      <c r="CD40" s="644" t="s">
        <v>
343</v>
      </c>
      <c r="CE40" s="645"/>
      <c r="CF40" s="645"/>
      <c r="CG40" s="645"/>
      <c r="CH40" s="645"/>
      <c r="CI40" s="645"/>
      <c r="CJ40" s="645"/>
      <c r="CK40" s="645"/>
      <c r="CL40" s="645"/>
      <c r="CM40" s="645"/>
      <c r="CN40" s="645"/>
      <c r="CO40" s="645"/>
      <c r="CP40" s="645"/>
      <c r="CQ40" s="646"/>
      <c r="CR40" s="629">
        <v>
137868</v>
      </c>
      <c r="CS40" s="630"/>
      <c r="CT40" s="630"/>
      <c r="CU40" s="630"/>
      <c r="CV40" s="630"/>
      <c r="CW40" s="630"/>
      <c r="CX40" s="630"/>
      <c r="CY40" s="631"/>
      <c r="CZ40" s="634">
        <v>
0.5</v>
      </c>
      <c r="DA40" s="667"/>
      <c r="DB40" s="667"/>
      <c r="DC40" s="671"/>
      <c r="DD40" s="638">
        <v>
120868</v>
      </c>
      <c r="DE40" s="630"/>
      <c r="DF40" s="630"/>
      <c r="DG40" s="630"/>
      <c r="DH40" s="630"/>
      <c r="DI40" s="630"/>
      <c r="DJ40" s="630"/>
      <c r="DK40" s="631"/>
      <c r="DL40" s="638" t="s">
        <v>
128</v>
      </c>
      <c r="DM40" s="630"/>
      <c r="DN40" s="630"/>
      <c r="DO40" s="630"/>
      <c r="DP40" s="630"/>
      <c r="DQ40" s="630"/>
      <c r="DR40" s="630"/>
      <c r="DS40" s="630"/>
      <c r="DT40" s="630"/>
      <c r="DU40" s="630"/>
      <c r="DV40" s="631"/>
      <c r="DW40" s="634" t="s">
        <v>
128</v>
      </c>
      <c r="DX40" s="667"/>
      <c r="DY40" s="667"/>
      <c r="DZ40" s="667"/>
      <c r="EA40" s="667"/>
      <c r="EB40" s="667"/>
      <c r="EC40" s="668"/>
    </row>
    <row r="41" spans="2:133" ht="11.25" customHeight="1" x14ac:dyDescent="0.15">
      <c r="B41" s="626" t="s">
        <v>
344</v>
      </c>
      <c r="C41" s="627"/>
      <c r="D41" s="627"/>
      <c r="E41" s="627"/>
      <c r="F41" s="627"/>
      <c r="G41" s="627"/>
      <c r="H41" s="627"/>
      <c r="I41" s="627"/>
      <c r="J41" s="627"/>
      <c r="K41" s="627"/>
      <c r="L41" s="627"/>
      <c r="M41" s="627"/>
      <c r="N41" s="627"/>
      <c r="O41" s="627"/>
      <c r="P41" s="627"/>
      <c r="Q41" s="628"/>
      <c r="R41" s="629" t="s">
        <v>
128</v>
      </c>
      <c r="S41" s="630"/>
      <c r="T41" s="630"/>
      <c r="U41" s="630"/>
      <c r="V41" s="630"/>
      <c r="W41" s="630"/>
      <c r="X41" s="630"/>
      <c r="Y41" s="631"/>
      <c r="Z41" s="632" t="s">
        <v>
128</v>
      </c>
      <c r="AA41" s="632"/>
      <c r="AB41" s="632"/>
      <c r="AC41" s="632"/>
      <c r="AD41" s="633" t="s">
        <v>
128</v>
      </c>
      <c r="AE41" s="633"/>
      <c r="AF41" s="633"/>
      <c r="AG41" s="633"/>
      <c r="AH41" s="633"/>
      <c r="AI41" s="633"/>
      <c r="AJ41" s="633"/>
      <c r="AK41" s="633"/>
      <c r="AL41" s="634" t="s">
        <v>
128</v>
      </c>
      <c r="AM41" s="635"/>
      <c r="AN41" s="635"/>
      <c r="AO41" s="636"/>
      <c r="AQ41" s="707" t="s">
        <v>
345</v>
      </c>
      <c r="AR41" s="708"/>
      <c r="AS41" s="708"/>
      <c r="AT41" s="708"/>
      <c r="AU41" s="708"/>
      <c r="AV41" s="708"/>
      <c r="AW41" s="708"/>
      <c r="AX41" s="708"/>
      <c r="AY41" s="709"/>
      <c r="AZ41" s="629">
        <v>
380698</v>
      </c>
      <c r="BA41" s="630"/>
      <c r="BB41" s="630"/>
      <c r="BC41" s="630"/>
      <c r="BD41" s="669"/>
      <c r="BE41" s="669"/>
      <c r="BF41" s="696"/>
      <c r="BG41" s="710"/>
      <c r="BH41" s="711"/>
      <c r="BI41" s="711"/>
      <c r="BJ41" s="711"/>
      <c r="BK41" s="711"/>
      <c r="BL41" s="364"/>
      <c r="BM41" s="645" t="s">
        <v>
346</v>
      </c>
      <c r="BN41" s="645"/>
      <c r="BO41" s="645"/>
      <c r="BP41" s="645"/>
      <c r="BQ41" s="645"/>
      <c r="BR41" s="645"/>
      <c r="BS41" s="645"/>
      <c r="BT41" s="645"/>
      <c r="BU41" s="646"/>
      <c r="BV41" s="629" t="s">
        <v>
128</v>
      </c>
      <c r="BW41" s="630"/>
      <c r="BX41" s="630"/>
      <c r="BY41" s="630"/>
      <c r="BZ41" s="630"/>
      <c r="CA41" s="630"/>
      <c r="CB41" s="639"/>
      <c r="CD41" s="644" t="s">
        <v>
347</v>
      </c>
      <c r="CE41" s="645"/>
      <c r="CF41" s="645"/>
      <c r="CG41" s="645"/>
      <c r="CH41" s="645"/>
      <c r="CI41" s="645"/>
      <c r="CJ41" s="645"/>
      <c r="CK41" s="645"/>
      <c r="CL41" s="645"/>
      <c r="CM41" s="645"/>
      <c r="CN41" s="645"/>
      <c r="CO41" s="645"/>
      <c r="CP41" s="645"/>
      <c r="CQ41" s="646"/>
      <c r="CR41" s="629" t="s">
        <v>
128</v>
      </c>
      <c r="CS41" s="669"/>
      <c r="CT41" s="669"/>
      <c r="CU41" s="669"/>
      <c r="CV41" s="669"/>
      <c r="CW41" s="669"/>
      <c r="CX41" s="669"/>
      <c r="CY41" s="670"/>
      <c r="CZ41" s="634" t="s">
        <v>
128</v>
      </c>
      <c r="DA41" s="667"/>
      <c r="DB41" s="667"/>
      <c r="DC41" s="671"/>
      <c r="DD41" s="638" t="s">
        <v>
128</v>
      </c>
      <c r="DE41" s="669"/>
      <c r="DF41" s="669"/>
      <c r="DG41" s="669"/>
      <c r="DH41" s="669"/>
      <c r="DI41" s="669"/>
      <c r="DJ41" s="669"/>
      <c r="DK41" s="670"/>
      <c r="DL41" s="720"/>
      <c r="DM41" s="721"/>
      <c r="DN41" s="721"/>
      <c r="DO41" s="721"/>
      <c r="DP41" s="721"/>
      <c r="DQ41" s="721"/>
      <c r="DR41" s="721"/>
      <c r="DS41" s="721"/>
      <c r="DT41" s="721"/>
      <c r="DU41" s="721"/>
      <c r="DV41" s="722"/>
      <c r="DW41" s="717"/>
      <c r="DX41" s="718"/>
      <c r="DY41" s="718"/>
      <c r="DZ41" s="718"/>
      <c r="EA41" s="718"/>
      <c r="EB41" s="718"/>
      <c r="EC41" s="719"/>
    </row>
    <row r="42" spans="2:133" ht="11.25" customHeight="1" x14ac:dyDescent="0.15">
      <c r="B42" s="626" t="s">
        <v>
348</v>
      </c>
      <c r="C42" s="627"/>
      <c r="D42" s="627"/>
      <c r="E42" s="627"/>
      <c r="F42" s="627"/>
      <c r="G42" s="627"/>
      <c r="H42" s="627"/>
      <c r="I42" s="627"/>
      <c r="J42" s="627"/>
      <c r="K42" s="627"/>
      <c r="L42" s="627"/>
      <c r="M42" s="627"/>
      <c r="N42" s="627"/>
      <c r="O42" s="627"/>
      <c r="P42" s="627"/>
      <c r="Q42" s="628"/>
      <c r="R42" s="629" t="s">
        <v>
128</v>
      </c>
      <c r="S42" s="630"/>
      <c r="T42" s="630"/>
      <c r="U42" s="630"/>
      <c r="V42" s="630"/>
      <c r="W42" s="630"/>
      <c r="X42" s="630"/>
      <c r="Y42" s="631"/>
      <c r="Z42" s="632" t="s">
        <v>
128</v>
      </c>
      <c r="AA42" s="632"/>
      <c r="AB42" s="632"/>
      <c r="AC42" s="632"/>
      <c r="AD42" s="633" t="s">
        <v>
128</v>
      </c>
      <c r="AE42" s="633"/>
      <c r="AF42" s="633"/>
      <c r="AG42" s="633"/>
      <c r="AH42" s="633"/>
      <c r="AI42" s="633"/>
      <c r="AJ42" s="633"/>
      <c r="AK42" s="633"/>
      <c r="AL42" s="634" t="s">
        <v>
128</v>
      </c>
      <c r="AM42" s="635"/>
      <c r="AN42" s="635"/>
      <c r="AO42" s="636"/>
      <c r="AQ42" s="714" t="s">
        <v>
349</v>
      </c>
      <c r="AR42" s="715"/>
      <c r="AS42" s="715"/>
      <c r="AT42" s="715"/>
      <c r="AU42" s="715"/>
      <c r="AV42" s="715"/>
      <c r="AW42" s="715"/>
      <c r="AX42" s="715"/>
      <c r="AY42" s="716"/>
      <c r="AZ42" s="723">
        <v>
1219928</v>
      </c>
      <c r="BA42" s="724"/>
      <c r="BB42" s="724"/>
      <c r="BC42" s="724"/>
      <c r="BD42" s="700"/>
      <c r="BE42" s="700"/>
      <c r="BF42" s="702"/>
      <c r="BG42" s="712"/>
      <c r="BH42" s="713"/>
      <c r="BI42" s="713"/>
      <c r="BJ42" s="713"/>
      <c r="BK42" s="713"/>
      <c r="BL42" s="365"/>
      <c r="BM42" s="655" t="s">
        <v>
350</v>
      </c>
      <c r="BN42" s="655"/>
      <c r="BO42" s="655"/>
      <c r="BP42" s="655"/>
      <c r="BQ42" s="655"/>
      <c r="BR42" s="655"/>
      <c r="BS42" s="655"/>
      <c r="BT42" s="655"/>
      <c r="BU42" s="656"/>
      <c r="BV42" s="723">
        <v>
278</v>
      </c>
      <c r="BW42" s="724"/>
      <c r="BX42" s="724"/>
      <c r="BY42" s="724"/>
      <c r="BZ42" s="724"/>
      <c r="CA42" s="724"/>
      <c r="CB42" s="736"/>
      <c r="CD42" s="626" t="s">
        <v>
351</v>
      </c>
      <c r="CE42" s="627"/>
      <c r="CF42" s="627"/>
      <c r="CG42" s="627"/>
      <c r="CH42" s="627"/>
      <c r="CI42" s="627"/>
      <c r="CJ42" s="627"/>
      <c r="CK42" s="627"/>
      <c r="CL42" s="627"/>
      <c r="CM42" s="627"/>
      <c r="CN42" s="627"/>
      <c r="CO42" s="627"/>
      <c r="CP42" s="627"/>
      <c r="CQ42" s="628"/>
      <c r="CR42" s="629">
        <v>
4451097</v>
      </c>
      <c r="CS42" s="669"/>
      <c r="CT42" s="669"/>
      <c r="CU42" s="669"/>
      <c r="CV42" s="669"/>
      <c r="CW42" s="669"/>
      <c r="CX42" s="669"/>
      <c r="CY42" s="670"/>
      <c r="CZ42" s="634">
        <v>
16.2</v>
      </c>
      <c r="DA42" s="667"/>
      <c r="DB42" s="667"/>
      <c r="DC42" s="671"/>
      <c r="DD42" s="638">
        <v>
1103324</v>
      </c>
      <c r="DE42" s="669"/>
      <c r="DF42" s="669"/>
      <c r="DG42" s="669"/>
      <c r="DH42" s="669"/>
      <c r="DI42" s="669"/>
      <c r="DJ42" s="669"/>
      <c r="DK42" s="670"/>
      <c r="DL42" s="720"/>
      <c r="DM42" s="721"/>
      <c r="DN42" s="721"/>
      <c r="DO42" s="721"/>
      <c r="DP42" s="721"/>
      <c r="DQ42" s="721"/>
      <c r="DR42" s="721"/>
      <c r="DS42" s="721"/>
      <c r="DT42" s="721"/>
      <c r="DU42" s="721"/>
      <c r="DV42" s="722"/>
      <c r="DW42" s="717"/>
      <c r="DX42" s="718"/>
      <c r="DY42" s="718"/>
      <c r="DZ42" s="718"/>
      <c r="EA42" s="718"/>
      <c r="EB42" s="718"/>
      <c r="EC42" s="719"/>
    </row>
    <row r="43" spans="2:133" ht="11.25" customHeight="1" x14ac:dyDescent="0.15">
      <c r="B43" s="626" t="s">
        <v>
352</v>
      </c>
      <c r="C43" s="627"/>
      <c r="D43" s="627"/>
      <c r="E43" s="627"/>
      <c r="F43" s="627"/>
      <c r="G43" s="627"/>
      <c r="H43" s="627"/>
      <c r="I43" s="627"/>
      <c r="J43" s="627"/>
      <c r="K43" s="627"/>
      <c r="L43" s="627"/>
      <c r="M43" s="627"/>
      <c r="N43" s="627"/>
      <c r="O43" s="627"/>
      <c r="P43" s="627"/>
      <c r="Q43" s="628"/>
      <c r="R43" s="629">
        <v>
920584</v>
      </c>
      <c r="S43" s="630"/>
      <c r="T43" s="630"/>
      <c r="U43" s="630"/>
      <c r="V43" s="630"/>
      <c r="W43" s="630"/>
      <c r="X43" s="630"/>
      <c r="Y43" s="631"/>
      <c r="Z43" s="632">
        <v>
3.2</v>
      </c>
      <c r="AA43" s="632"/>
      <c r="AB43" s="632"/>
      <c r="AC43" s="632"/>
      <c r="AD43" s="633" t="s">
        <v>
128</v>
      </c>
      <c r="AE43" s="633"/>
      <c r="AF43" s="633"/>
      <c r="AG43" s="633"/>
      <c r="AH43" s="633"/>
      <c r="AI43" s="633"/>
      <c r="AJ43" s="633"/>
      <c r="AK43" s="633"/>
      <c r="AL43" s="634" t="s">
        <v>
128</v>
      </c>
      <c r="AM43" s="635"/>
      <c r="AN43" s="635"/>
      <c r="AO43" s="636"/>
      <c r="BV43" s="219"/>
      <c r="BW43" s="219"/>
      <c r="BX43" s="219"/>
      <c r="BY43" s="219"/>
      <c r="BZ43" s="219"/>
      <c r="CA43" s="219"/>
      <c r="CB43" s="219"/>
      <c r="CD43" s="626" t="s">
        <v>
353</v>
      </c>
      <c r="CE43" s="627"/>
      <c r="CF43" s="627"/>
      <c r="CG43" s="627"/>
      <c r="CH43" s="627"/>
      <c r="CI43" s="627"/>
      <c r="CJ43" s="627"/>
      <c r="CK43" s="627"/>
      <c r="CL43" s="627"/>
      <c r="CM43" s="627"/>
      <c r="CN43" s="627"/>
      <c r="CO43" s="627"/>
      <c r="CP43" s="627"/>
      <c r="CQ43" s="628"/>
      <c r="CR43" s="629">
        <v>
151814</v>
      </c>
      <c r="CS43" s="669"/>
      <c r="CT43" s="669"/>
      <c r="CU43" s="669"/>
      <c r="CV43" s="669"/>
      <c r="CW43" s="669"/>
      <c r="CX43" s="669"/>
      <c r="CY43" s="670"/>
      <c r="CZ43" s="634">
        <v>
0.6</v>
      </c>
      <c r="DA43" s="667"/>
      <c r="DB43" s="667"/>
      <c r="DC43" s="671"/>
      <c r="DD43" s="638">
        <v>
151358</v>
      </c>
      <c r="DE43" s="669"/>
      <c r="DF43" s="669"/>
      <c r="DG43" s="669"/>
      <c r="DH43" s="669"/>
      <c r="DI43" s="669"/>
      <c r="DJ43" s="669"/>
      <c r="DK43" s="670"/>
      <c r="DL43" s="720"/>
      <c r="DM43" s="721"/>
      <c r="DN43" s="721"/>
      <c r="DO43" s="721"/>
      <c r="DP43" s="721"/>
      <c r="DQ43" s="721"/>
      <c r="DR43" s="721"/>
      <c r="DS43" s="721"/>
      <c r="DT43" s="721"/>
      <c r="DU43" s="721"/>
      <c r="DV43" s="722"/>
      <c r="DW43" s="717"/>
      <c r="DX43" s="718"/>
      <c r="DY43" s="718"/>
      <c r="DZ43" s="718"/>
      <c r="EA43" s="718"/>
      <c r="EB43" s="718"/>
      <c r="EC43" s="719"/>
    </row>
    <row r="44" spans="2:133" ht="11.25" customHeight="1" x14ac:dyDescent="0.15">
      <c r="B44" s="681" t="s">
        <v>
354</v>
      </c>
      <c r="C44" s="682"/>
      <c r="D44" s="682"/>
      <c r="E44" s="682"/>
      <c r="F44" s="682"/>
      <c r="G44" s="682"/>
      <c r="H44" s="682"/>
      <c r="I44" s="682"/>
      <c r="J44" s="682"/>
      <c r="K44" s="682"/>
      <c r="L44" s="682"/>
      <c r="M44" s="682"/>
      <c r="N44" s="682"/>
      <c r="O44" s="682"/>
      <c r="P44" s="682"/>
      <c r="Q44" s="683"/>
      <c r="R44" s="723">
        <v>
28643779</v>
      </c>
      <c r="S44" s="724"/>
      <c r="T44" s="724"/>
      <c r="U44" s="724"/>
      <c r="V44" s="724"/>
      <c r="W44" s="724"/>
      <c r="X44" s="724"/>
      <c r="Y44" s="725"/>
      <c r="Z44" s="726">
        <v>
100</v>
      </c>
      <c r="AA44" s="726"/>
      <c r="AB44" s="726"/>
      <c r="AC44" s="726"/>
      <c r="AD44" s="727">
        <v>
13695622</v>
      </c>
      <c r="AE44" s="727"/>
      <c r="AF44" s="727"/>
      <c r="AG44" s="727"/>
      <c r="AH44" s="727"/>
      <c r="AI44" s="727"/>
      <c r="AJ44" s="727"/>
      <c r="AK44" s="727"/>
      <c r="AL44" s="728">
        <v>
100</v>
      </c>
      <c r="AM44" s="701"/>
      <c r="AN44" s="701"/>
      <c r="AO44" s="729"/>
      <c r="CD44" s="730" t="s">
        <v>
301</v>
      </c>
      <c r="CE44" s="731"/>
      <c r="CF44" s="626" t="s">
        <v>
355</v>
      </c>
      <c r="CG44" s="627"/>
      <c r="CH44" s="627"/>
      <c r="CI44" s="627"/>
      <c r="CJ44" s="627"/>
      <c r="CK44" s="627"/>
      <c r="CL44" s="627"/>
      <c r="CM44" s="627"/>
      <c r="CN44" s="627"/>
      <c r="CO44" s="627"/>
      <c r="CP44" s="627"/>
      <c r="CQ44" s="628"/>
      <c r="CR44" s="629">
        <v>
4451097</v>
      </c>
      <c r="CS44" s="630"/>
      <c r="CT44" s="630"/>
      <c r="CU44" s="630"/>
      <c r="CV44" s="630"/>
      <c r="CW44" s="630"/>
      <c r="CX44" s="630"/>
      <c r="CY44" s="631"/>
      <c r="CZ44" s="634">
        <v>
16.2</v>
      </c>
      <c r="DA44" s="635"/>
      <c r="DB44" s="635"/>
      <c r="DC44" s="647"/>
      <c r="DD44" s="638">
        <v>
1103324</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
356</v>
      </c>
      <c r="CG45" s="627"/>
      <c r="CH45" s="627"/>
      <c r="CI45" s="627"/>
      <c r="CJ45" s="627"/>
      <c r="CK45" s="627"/>
      <c r="CL45" s="627"/>
      <c r="CM45" s="627"/>
      <c r="CN45" s="627"/>
      <c r="CO45" s="627"/>
      <c r="CP45" s="627"/>
      <c r="CQ45" s="628"/>
      <c r="CR45" s="629">
        <v>
2708273</v>
      </c>
      <c r="CS45" s="669"/>
      <c r="CT45" s="669"/>
      <c r="CU45" s="669"/>
      <c r="CV45" s="669"/>
      <c r="CW45" s="669"/>
      <c r="CX45" s="669"/>
      <c r="CY45" s="670"/>
      <c r="CZ45" s="634">
        <v>
9.9</v>
      </c>
      <c r="DA45" s="667"/>
      <c r="DB45" s="667"/>
      <c r="DC45" s="671"/>
      <c r="DD45" s="638">
        <v>
185404</v>
      </c>
      <c r="DE45" s="669"/>
      <c r="DF45" s="669"/>
      <c r="DG45" s="669"/>
      <c r="DH45" s="669"/>
      <c r="DI45" s="669"/>
      <c r="DJ45" s="669"/>
      <c r="DK45" s="670"/>
      <c r="DL45" s="720"/>
      <c r="DM45" s="721"/>
      <c r="DN45" s="721"/>
      <c r="DO45" s="721"/>
      <c r="DP45" s="721"/>
      <c r="DQ45" s="721"/>
      <c r="DR45" s="721"/>
      <c r="DS45" s="721"/>
      <c r="DT45" s="721"/>
      <c r="DU45" s="721"/>
      <c r="DV45" s="722"/>
      <c r="DW45" s="717"/>
      <c r="DX45" s="718"/>
      <c r="DY45" s="718"/>
      <c r="DZ45" s="718"/>
      <c r="EA45" s="718"/>
      <c r="EB45" s="718"/>
      <c r="EC45" s="719"/>
    </row>
    <row r="46" spans="2:133" ht="11.25" customHeight="1" x14ac:dyDescent="0.15">
      <c r="B46" s="221" t="s">
        <v>
357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
358</v>
      </c>
      <c r="CG46" s="627"/>
      <c r="CH46" s="627"/>
      <c r="CI46" s="627"/>
      <c r="CJ46" s="627"/>
      <c r="CK46" s="627"/>
      <c r="CL46" s="627"/>
      <c r="CM46" s="627"/>
      <c r="CN46" s="627"/>
      <c r="CO46" s="627"/>
      <c r="CP46" s="627"/>
      <c r="CQ46" s="628"/>
      <c r="CR46" s="629">
        <v>
1689859</v>
      </c>
      <c r="CS46" s="630"/>
      <c r="CT46" s="630"/>
      <c r="CU46" s="630"/>
      <c r="CV46" s="630"/>
      <c r="CW46" s="630"/>
      <c r="CX46" s="630"/>
      <c r="CY46" s="631"/>
      <c r="CZ46" s="634">
        <v>
6.2</v>
      </c>
      <c r="DA46" s="635"/>
      <c r="DB46" s="635"/>
      <c r="DC46" s="647"/>
      <c r="DD46" s="638">
        <v>
875655</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x14ac:dyDescent="0.15">
      <c r="B47" s="748" t="s">
        <v>
359</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
360</v>
      </c>
      <c r="CG47" s="627"/>
      <c r="CH47" s="627"/>
      <c r="CI47" s="627"/>
      <c r="CJ47" s="627"/>
      <c r="CK47" s="627"/>
      <c r="CL47" s="627"/>
      <c r="CM47" s="627"/>
      <c r="CN47" s="627"/>
      <c r="CO47" s="627"/>
      <c r="CP47" s="627"/>
      <c r="CQ47" s="628"/>
      <c r="CR47" s="629" t="s">
        <v>
128</v>
      </c>
      <c r="CS47" s="669"/>
      <c r="CT47" s="669"/>
      <c r="CU47" s="669"/>
      <c r="CV47" s="669"/>
      <c r="CW47" s="669"/>
      <c r="CX47" s="669"/>
      <c r="CY47" s="670"/>
      <c r="CZ47" s="634" t="s">
        <v>
128</v>
      </c>
      <c r="DA47" s="667"/>
      <c r="DB47" s="667"/>
      <c r="DC47" s="671"/>
      <c r="DD47" s="638" t="s">
        <v>
128</v>
      </c>
      <c r="DE47" s="669"/>
      <c r="DF47" s="669"/>
      <c r="DG47" s="669"/>
      <c r="DH47" s="669"/>
      <c r="DI47" s="669"/>
      <c r="DJ47" s="669"/>
      <c r="DK47" s="670"/>
      <c r="DL47" s="720"/>
      <c r="DM47" s="721"/>
      <c r="DN47" s="721"/>
      <c r="DO47" s="721"/>
      <c r="DP47" s="721"/>
      <c r="DQ47" s="721"/>
      <c r="DR47" s="721"/>
      <c r="DS47" s="721"/>
      <c r="DT47" s="721"/>
      <c r="DU47" s="721"/>
      <c r="DV47" s="722"/>
      <c r="DW47" s="717"/>
      <c r="DX47" s="718"/>
      <c r="DY47" s="718"/>
      <c r="DZ47" s="718"/>
      <c r="EA47" s="718"/>
      <c r="EB47" s="718"/>
      <c r="EC47" s="719"/>
    </row>
    <row r="48" spans="2:133" x14ac:dyDescent="0.15">
      <c r="B48" s="747" t="s">
        <v>
361</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
362</v>
      </c>
      <c r="CG48" s="627"/>
      <c r="CH48" s="627"/>
      <c r="CI48" s="627"/>
      <c r="CJ48" s="627"/>
      <c r="CK48" s="627"/>
      <c r="CL48" s="627"/>
      <c r="CM48" s="627"/>
      <c r="CN48" s="627"/>
      <c r="CO48" s="627"/>
      <c r="CP48" s="627"/>
      <c r="CQ48" s="628"/>
      <c r="CR48" s="629" t="s">
        <v>
128</v>
      </c>
      <c r="CS48" s="630"/>
      <c r="CT48" s="630"/>
      <c r="CU48" s="630"/>
      <c r="CV48" s="630"/>
      <c r="CW48" s="630"/>
      <c r="CX48" s="630"/>
      <c r="CY48" s="631"/>
      <c r="CZ48" s="634" t="s">
        <v>
128</v>
      </c>
      <c r="DA48" s="635"/>
      <c r="DB48" s="635"/>
      <c r="DC48" s="647"/>
      <c r="DD48" s="638" t="s">
        <v>
128</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81" t="s">
        <v>
363</v>
      </c>
      <c r="CE49" s="682"/>
      <c r="CF49" s="682"/>
      <c r="CG49" s="682"/>
      <c r="CH49" s="682"/>
      <c r="CI49" s="682"/>
      <c r="CJ49" s="682"/>
      <c r="CK49" s="682"/>
      <c r="CL49" s="682"/>
      <c r="CM49" s="682"/>
      <c r="CN49" s="682"/>
      <c r="CO49" s="682"/>
      <c r="CP49" s="682"/>
      <c r="CQ49" s="683"/>
      <c r="CR49" s="723">
        <v>
27423414</v>
      </c>
      <c r="CS49" s="700"/>
      <c r="CT49" s="700"/>
      <c r="CU49" s="700"/>
      <c r="CV49" s="700"/>
      <c r="CW49" s="700"/>
      <c r="CX49" s="700"/>
      <c r="CY49" s="737"/>
      <c r="CZ49" s="728">
        <v>
100</v>
      </c>
      <c r="DA49" s="738"/>
      <c r="DB49" s="738"/>
      <c r="DC49" s="739"/>
      <c r="DD49" s="740">
        <v>
16807908</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staPO+OZtpFkDMJ5UllSxih2Rit5suCb+GJvXbfInEd2Cf4G5lr9rYOgRYDSVPxOheoNFsM2RPVa+Gh8/64hBw==" saltValue="vUeoHTu7xYwO0Uk2d8YZk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79" zoomScale="80" zoomScaleNormal="80" zoomScaleSheetLayoutView="70" workbookViewId="0">
      <selection activeCell="AK104" sqref="AK104"/>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
364</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
365</v>
      </c>
      <c r="DK2" s="751"/>
      <c r="DL2" s="751"/>
      <c r="DM2" s="751"/>
      <c r="DN2" s="751"/>
      <c r="DO2" s="752"/>
      <c r="DP2" s="224"/>
      <c r="DQ2" s="750" t="s">
        <v>
366</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
367</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
368</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
369</v>
      </c>
      <c r="B5" s="756"/>
      <c r="C5" s="756"/>
      <c r="D5" s="756"/>
      <c r="E5" s="756"/>
      <c r="F5" s="756"/>
      <c r="G5" s="756"/>
      <c r="H5" s="756"/>
      <c r="I5" s="756"/>
      <c r="J5" s="756"/>
      <c r="K5" s="756"/>
      <c r="L5" s="756"/>
      <c r="M5" s="756"/>
      <c r="N5" s="756"/>
      <c r="O5" s="756"/>
      <c r="P5" s="757"/>
      <c r="Q5" s="761" t="s">
        <v>
370</v>
      </c>
      <c r="R5" s="762"/>
      <c r="S5" s="762"/>
      <c r="T5" s="762"/>
      <c r="U5" s="763"/>
      <c r="V5" s="761" t="s">
        <v>
371</v>
      </c>
      <c r="W5" s="762"/>
      <c r="X5" s="762"/>
      <c r="Y5" s="762"/>
      <c r="Z5" s="763"/>
      <c r="AA5" s="761" t="s">
        <v>
372</v>
      </c>
      <c r="AB5" s="762"/>
      <c r="AC5" s="762"/>
      <c r="AD5" s="762"/>
      <c r="AE5" s="762"/>
      <c r="AF5" s="767" t="s">
        <v>
373</v>
      </c>
      <c r="AG5" s="762"/>
      <c r="AH5" s="762"/>
      <c r="AI5" s="762"/>
      <c r="AJ5" s="768"/>
      <c r="AK5" s="762" t="s">
        <v>
374</v>
      </c>
      <c r="AL5" s="762"/>
      <c r="AM5" s="762"/>
      <c r="AN5" s="762"/>
      <c r="AO5" s="763"/>
      <c r="AP5" s="761" t="s">
        <v>
375</v>
      </c>
      <c r="AQ5" s="762"/>
      <c r="AR5" s="762"/>
      <c r="AS5" s="762"/>
      <c r="AT5" s="763"/>
      <c r="AU5" s="761" t="s">
        <v>
376</v>
      </c>
      <c r="AV5" s="762"/>
      <c r="AW5" s="762"/>
      <c r="AX5" s="762"/>
      <c r="AY5" s="768"/>
      <c r="AZ5" s="228"/>
      <c r="BA5" s="228"/>
      <c r="BB5" s="228"/>
      <c r="BC5" s="228"/>
      <c r="BD5" s="228"/>
      <c r="BE5" s="229"/>
      <c r="BF5" s="229"/>
      <c r="BG5" s="229"/>
      <c r="BH5" s="229"/>
      <c r="BI5" s="229"/>
      <c r="BJ5" s="229"/>
      <c r="BK5" s="229"/>
      <c r="BL5" s="229"/>
      <c r="BM5" s="229"/>
      <c r="BN5" s="229"/>
      <c r="BO5" s="229"/>
      <c r="BP5" s="229"/>
      <c r="BQ5" s="755" t="s">
        <v>
377</v>
      </c>
      <c r="BR5" s="756"/>
      <c r="BS5" s="756"/>
      <c r="BT5" s="756"/>
      <c r="BU5" s="756"/>
      <c r="BV5" s="756"/>
      <c r="BW5" s="756"/>
      <c r="BX5" s="756"/>
      <c r="BY5" s="756"/>
      <c r="BZ5" s="756"/>
      <c r="CA5" s="756"/>
      <c r="CB5" s="756"/>
      <c r="CC5" s="756"/>
      <c r="CD5" s="756"/>
      <c r="CE5" s="756"/>
      <c r="CF5" s="756"/>
      <c r="CG5" s="757"/>
      <c r="CH5" s="761" t="s">
        <v>
378</v>
      </c>
      <c r="CI5" s="762"/>
      <c r="CJ5" s="762"/>
      <c r="CK5" s="762"/>
      <c r="CL5" s="763"/>
      <c r="CM5" s="761" t="s">
        <v>
379</v>
      </c>
      <c r="CN5" s="762"/>
      <c r="CO5" s="762"/>
      <c r="CP5" s="762"/>
      <c r="CQ5" s="763"/>
      <c r="CR5" s="761" t="s">
        <v>
380</v>
      </c>
      <c r="CS5" s="762"/>
      <c r="CT5" s="762"/>
      <c r="CU5" s="762"/>
      <c r="CV5" s="763"/>
      <c r="CW5" s="761" t="s">
        <v>
381</v>
      </c>
      <c r="CX5" s="762"/>
      <c r="CY5" s="762"/>
      <c r="CZ5" s="762"/>
      <c r="DA5" s="763"/>
      <c r="DB5" s="761" t="s">
        <v>
382</v>
      </c>
      <c r="DC5" s="762"/>
      <c r="DD5" s="762"/>
      <c r="DE5" s="762"/>
      <c r="DF5" s="763"/>
      <c r="DG5" s="791" t="s">
        <v>
383</v>
      </c>
      <c r="DH5" s="792"/>
      <c r="DI5" s="792"/>
      <c r="DJ5" s="792"/>
      <c r="DK5" s="793"/>
      <c r="DL5" s="791" t="s">
        <v>
384</v>
      </c>
      <c r="DM5" s="792"/>
      <c r="DN5" s="792"/>
      <c r="DO5" s="792"/>
      <c r="DP5" s="793"/>
      <c r="DQ5" s="761" t="s">
        <v>
385</v>
      </c>
      <c r="DR5" s="762"/>
      <c r="DS5" s="762"/>
      <c r="DT5" s="762"/>
      <c r="DU5" s="763"/>
      <c r="DV5" s="761" t="s">
        <v>
376</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
1</v>
      </c>
      <c r="B7" s="777" t="s">
        <v>
386</v>
      </c>
      <c r="C7" s="778"/>
      <c r="D7" s="778"/>
      <c r="E7" s="778"/>
      <c r="F7" s="778"/>
      <c r="G7" s="778"/>
      <c r="H7" s="778"/>
      <c r="I7" s="778"/>
      <c r="J7" s="778"/>
      <c r="K7" s="778"/>
      <c r="L7" s="778"/>
      <c r="M7" s="778"/>
      <c r="N7" s="778"/>
      <c r="O7" s="778"/>
      <c r="P7" s="779"/>
      <c r="Q7" s="780">
        <v>
28640</v>
      </c>
      <c r="R7" s="781"/>
      <c r="S7" s="781"/>
      <c r="T7" s="781"/>
      <c r="U7" s="781"/>
      <c r="V7" s="781">
        <v>
27422</v>
      </c>
      <c r="W7" s="781"/>
      <c r="X7" s="781"/>
      <c r="Y7" s="781"/>
      <c r="Z7" s="781"/>
      <c r="AA7" s="781">
        <v>
1218</v>
      </c>
      <c r="AB7" s="781"/>
      <c r="AC7" s="781"/>
      <c r="AD7" s="781"/>
      <c r="AE7" s="782"/>
      <c r="AF7" s="783">
        <v>
1061</v>
      </c>
      <c r="AG7" s="784"/>
      <c r="AH7" s="784"/>
      <c r="AI7" s="784"/>
      <c r="AJ7" s="785"/>
      <c r="AK7" s="786">
        <v>
473</v>
      </c>
      <c r="AL7" s="787"/>
      <c r="AM7" s="787"/>
      <c r="AN7" s="787"/>
      <c r="AO7" s="787"/>
      <c r="AP7" s="787">
        <v>
28570</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
1</v>
      </c>
      <c r="BR7" s="233"/>
      <c r="BS7" s="774" t="s">
        <v>
594</v>
      </c>
      <c r="BT7" s="775"/>
      <c r="BU7" s="775"/>
      <c r="BV7" s="775"/>
      <c r="BW7" s="775"/>
      <c r="BX7" s="775"/>
      <c r="BY7" s="775"/>
      <c r="BZ7" s="775"/>
      <c r="CA7" s="775"/>
      <c r="CB7" s="775"/>
      <c r="CC7" s="775"/>
      <c r="CD7" s="775"/>
      <c r="CE7" s="775"/>
      <c r="CF7" s="775"/>
      <c r="CG7" s="790"/>
      <c r="CH7" s="771" t="s">
        <v>
593</v>
      </c>
      <c r="CI7" s="772"/>
      <c r="CJ7" s="772"/>
      <c r="CK7" s="772"/>
      <c r="CL7" s="773"/>
      <c r="CM7" s="771" t="s">
        <v>
593</v>
      </c>
      <c r="CN7" s="772"/>
      <c r="CO7" s="772"/>
      <c r="CP7" s="772"/>
      <c r="CQ7" s="773"/>
      <c r="CR7" s="771" t="s">
        <v>
593</v>
      </c>
      <c r="CS7" s="772"/>
      <c r="CT7" s="772"/>
      <c r="CU7" s="772"/>
      <c r="CV7" s="773"/>
      <c r="CW7" s="771" t="s">
        <v>
593</v>
      </c>
      <c r="CX7" s="772"/>
      <c r="CY7" s="772"/>
      <c r="CZ7" s="772"/>
      <c r="DA7" s="773"/>
      <c r="DB7" s="771" t="s">
        <v>
593</v>
      </c>
      <c r="DC7" s="772"/>
      <c r="DD7" s="772"/>
      <c r="DE7" s="772"/>
      <c r="DF7" s="773"/>
      <c r="DG7" s="771" t="s">
        <v>
593</v>
      </c>
      <c r="DH7" s="772"/>
      <c r="DI7" s="772"/>
      <c r="DJ7" s="772"/>
      <c r="DK7" s="773"/>
      <c r="DL7" s="771" t="s">
        <v>
593</v>
      </c>
      <c r="DM7" s="772"/>
      <c r="DN7" s="772"/>
      <c r="DO7" s="772"/>
      <c r="DP7" s="773"/>
      <c r="DQ7" s="771" t="s">
        <v>
593</v>
      </c>
      <c r="DR7" s="772"/>
      <c r="DS7" s="772"/>
      <c r="DT7" s="772"/>
      <c r="DU7" s="773"/>
      <c r="DV7" s="774"/>
      <c r="DW7" s="775"/>
      <c r="DX7" s="775"/>
      <c r="DY7" s="775"/>
      <c r="DZ7" s="776"/>
      <c r="EA7" s="230"/>
    </row>
    <row r="8" spans="1:131" s="231" customFormat="1" ht="26.25" customHeight="1" x14ac:dyDescent="0.15">
      <c r="A8" s="234">
        <v>
2</v>
      </c>
      <c r="B8" s="808" t="s">
        <v>
387</v>
      </c>
      <c r="C8" s="809"/>
      <c r="D8" s="809"/>
      <c r="E8" s="809"/>
      <c r="F8" s="809"/>
      <c r="G8" s="809"/>
      <c r="H8" s="809"/>
      <c r="I8" s="809"/>
      <c r="J8" s="809"/>
      <c r="K8" s="809"/>
      <c r="L8" s="809"/>
      <c r="M8" s="809"/>
      <c r="N8" s="809"/>
      <c r="O8" s="809"/>
      <c r="P8" s="810"/>
      <c r="Q8" s="811">
        <v>
13</v>
      </c>
      <c r="R8" s="812"/>
      <c r="S8" s="812"/>
      <c r="T8" s="812"/>
      <c r="U8" s="812"/>
      <c r="V8" s="812">
        <v>
11</v>
      </c>
      <c r="W8" s="812"/>
      <c r="X8" s="812"/>
      <c r="Y8" s="812"/>
      <c r="Z8" s="812"/>
      <c r="AA8" s="812">
        <v>
2</v>
      </c>
      <c r="AB8" s="812"/>
      <c r="AC8" s="812"/>
      <c r="AD8" s="812"/>
      <c r="AE8" s="813"/>
      <c r="AF8" s="814">
        <v>
2</v>
      </c>
      <c r="AG8" s="815"/>
      <c r="AH8" s="815"/>
      <c r="AI8" s="815"/>
      <c r="AJ8" s="816"/>
      <c r="AK8" s="797" t="s">
        <v>
593</v>
      </c>
      <c r="AL8" s="798"/>
      <c r="AM8" s="798"/>
      <c r="AN8" s="798"/>
      <c r="AO8" s="798"/>
      <c r="AP8" s="798">
        <v>
52</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
2</v>
      </c>
      <c r="BR8" s="235"/>
      <c r="BS8" s="801" t="s">
        <v>
595</v>
      </c>
      <c r="BT8" s="802"/>
      <c r="BU8" s="802"/>
      <c r="BV8" s="802"/>
      <c r="BW8" s="802"/>
      <c r="BX8" s="802"/>
      <c r="BY8" s="802"/>
      <c r="BZ8" s="802"/>
      <c r="CA8" s="802"/>
      <c r="CB8" s="802"/>
      <c r="CC8" s="802"/>
      <c r="CD8" s="802"/>
      <c r="CE8" s="802"/>
      <c r="CF8" s="802"/>
      <c r="CG8" s="803"/>
      <c r="CH8" s="804">
        <v>
-5</v>
      </c>
      <c r="CI8" s="805"/>
      <c r="CJ8" s="805"/>
      <c r="CK8" s="805"/>
      <c r="CL8" s="806"/>
      <c r="CM8" s="804">
        <v>
97</v>
      </c>
      <c r="CN8" s="805"/>
      <c r="CO8" s="805"/>
      <c r="CP8" s="805"/>
      <c r="CQ8" s="806"/>
      <c r="CR8" s="804">
        <v>
28</v>
      </c>
      <c r="CS8" s="805"/>
      <c r="CT8" s="805"/>
      <c r="CU8" s="805"/>
      <c r="CV8" s="806"/>
      <c r="CW8" s="804" t="s">
        <v>
593</v>
      </c>
      <c r="CX8" s="805"/>
      <c r="CY8" s="805"/>
      <c r="CZ8" s="805"/>
      <c r="DA8" s="806"/>
      <c r="DB8" s="804" t="s">
        <v>
593</v>
      </c>
      <c r="DC8" s="805"/>
      <c r="DD8" s="805"/>
      <c r="DE8" s="805"/>
      <c r="DF8" s="806"/>
      <c r="DG8" s="804" t="s">
        <v>
593</v>
      </c>
      <c r="DH8" s="805"/>
      <c r="DI8" s="805"/>
      <c r="DJ8" s="805"/>
      <c r="DK8" s="806"/>
      <c r="DL8" s="804" t="s">
        <v>
593</v>
      </c>
      <c r="DM8" s="805"/>
      <c r="DN8" s="805"/>
      <c r="DO8" s="805"/>
      <c r="DP8" s="806"/>
      <c r="DQ8" s="804" t="s">
        <v>
593</v>
      </c>
      <c r="DR8" s="805"/>
      <c r="DS8" s="805"/>
      <c r="DT8" s="805"/>
      <c r="DU8" s="806"/>
      <c r="DV8" s="801"/>
      <c r="DW8" s="802"/>
      <c r="DX8" s="802"/>
      <c r="DY8" s="802"/>
      <c r="DZ8" s="807"/>
      <c r="EA8" s="230"/>
    </row>
    <row r="9" spans="1:131" s="231" customFormat="1" ht="26.25" customHeight="1" x14ac:dyDescent="0.15">
      <c r="A9" s="234">
        <v>
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
3</v>
      </c>
      <c r="BR9" s="235"/>
      <c r="BS9" s="801" t="s">
        <v>
596</v>
      </c>
      <c r="BT9" s="802"/>
      <c r="BU9" s="802"/>
      <c r="BV9" s="802"/>
      <c r="BW9" s="802"/>
      <c r="BX9" s="802"/>
      <c r="BY9" s="802"/>
      <c r="BZ9" s="802"/>
      <c r="CA9" s="802"/>
      <c r="CB9" s="802"/>
      <c r="CC9" s="802"/>
      <c r="CD9" s="802"/>
      <c r="CE9" s="802"/>
      <c r="CF9" s="802"/>
      <c r="CG9" s="803"/>
      <c r="CH9" s="804">
        <v>
-1</v>
      </c>
      <c r="CI9" s="805"/>
      <c r="CJ9" s="805"/>
      <c r="CK9" s="805"/>
      <c r="CL9" s="806"/>
      <c r="CM9" s="804">
        <v>
66</v>
      </c>
      <c r="CN9" s="805"/>
      <c r="CO9" s="805"/>
      <c r="CP9" s="805"/>
      <c r="CQ9" s="806"/>
      <c r="CR9" s="804">
        <v>
50</v>
      </c>
      <c r="CS9" s="805"/>
      <c r="CT9" s="805"/>
      <c r="CU9" s="805"/>
      <c r="CV9" s="806"/>
      <c r="CW9" s="804" t="s">
        <v>
593</v>
      </c>
      <c r="CX9" s="805"/>
      <c r="CY9" s="805"/>
      <c r="CZ9" s="805"/>
      <c r="DA9" s="806"/>
      <c r="DB9" s="804" t="s">
        <v>
593</v>
      </c>
      <c r="DC9" s="805"/>
      <c r="DD9" s="805"/>
      <c r="DE9" s="805"/>
      <c r="DF9" s="806"/>
      <c r="DG9" s="804" t="s">
        <v>
593</v>
      </c>
      <c r="DH9" s="805"/>
      <c r="DI9" s="805"/>
      <c r="DJ9" s="805"/>
      <c r="DK9" s="806"/>
      <c r="DL9" s="804" t="s">
        <v>
593</v>
      </c>
      <c r="DM9" s="805"/>
      <c r="DN9" s="805"/>
      <c r="DO9" s="805"/>
      <c r="DP9" s="806"/>
      <c r="DQ9" s="804" t="s">
        <v>
593</v>
      </c>
      <c r="DR9" s="805"/>
      <c r="DS9" s="805"/>
      <c r="DT9" s="805"/>
      <c r="DU9" s="806"/>
      <c r="DV9" s="801"/>
      <c r="DW9" s="802"/>
      <c r="DX9" s="802"/>
      <c r="DY9" s="802"/>
      <c r="DZ9" s="807"/>
      <c r="EA9" s="230"/>
    </row>
    <row r="10" spans="1:131" s="231" customFormat="1" ht="26.25" customHeight="1" x14ac:dyDescent="0.15">
      <c r="A10" s="234">
        <v>
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
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
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
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
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
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
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
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
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
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
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
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
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
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
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
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
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
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
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
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
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
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
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
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
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
388</v>
      </c>
      <c r="BA22" s="834"/>
      <c r="BB22" s="834"/>
      <c r="BC22" s="834"/>
      <c r="BD22" s="835"/>
      <c r="BE22" s="229"/>
      <c r="BF22" s="229"/>
      <c r="BG22" s="229"/>
      <c r="BH22" s="229"/>
      <c r="BI22" s="229"/>
      <c r="BJ22" s="229"/>
      <c r="BK22" s="229"/>
      <c r="BL22" s="229"/>
      <c r="BM22" s="229"/>
      <c r="BN22" s="229"/>
      <c r="BO22" s="229"/>
      <c r="BP22" s="229"/>
      <c r="BQ22" s="234">
        <v>
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
389</v>
      </c>
      <c r="B23" s="817" t="s">
        <v>
390</v>
      </c>
      <c r="C23" s="818"/>
      <c r="D23" s="818"/>
      <c r="E23" s="818"/>
      <c r="F23" s="818"/>
      <c r="G23" s="818"/>
      <c r="H23" s="818"/>
      <c r="I23" s="818"/>
      <c r="J23" s="818"/>
      <c r="K23" s="818"/>
      <c r="L23" s="818"/>
      <c r="M23" s="818"/>
      <c r="N23" s="818"/>
      <c r="O23" s="818"/>
      <c r="P23" s="819"/>
      <c r="Q23" s="820">
        <v>
28653</v>
      </c>
      <c r="R23" s="821"/>
      <c r="S23" s="821"/>
      <c r="T23" s="821"/>
      <c r="U23" s="821"/>
      <c r="V23" s="821">
        <v>
27433</v>
      </c>
      <c r="W23" s="821"/>
      <c r="X23" s="821"/>
      <c r="Y23" s="821"/>
      <c r="Z23" s="821"/>
      <c r="AA23" s="821">
        <v>
1219</v>
      </c>
      <c r="AB23" s="821"/>
      <c r="AC23" s="821"/>
      <c r="AD23" s="821"/>
      <c r="AE23" s="822"/>
      <c r="AF23" s="823">
        <v>
1063</v>
      </c>
      <c r="AG23" s="821"/>
      <c r="AH23" s="821"/>
      <c r="AI23" s="821"/>
      <c r="AJ23" s="824"/>
      <c r="AK23" s="825"/>
      <c r="AL23" s="826"/>
      <c r="AM23" s="826"/>
      <c r="AN23" s="826"/>
      <c r="AO23" s="826"/>
      <c r="AP23" s="821">
        <v>
28622</v>
      </c>
      <c r="AQ23" s="821"/>
      <c r="AR23" s="821"/>
      <c r="AS23" s="821"/>
      <c r="AT23" s="821"/>
      <c r="AU23" s="837"/>
      <c r="AV23" s="837"/>
      <c r="AW23" s="837"/>
      <c r="AX23" s="837"/>
      <c r="AY23" s="838"/>
      <c r="AZ23" s="839" t="s">
        <v>
391</v>
      </c>
      <c r="BA23" s="840"/>
      <c r="BB23" s="840"/>
      <c r="BC23" s="840"/>
      <c r="BD23" s="841"/>
      <c r="BE23" s="229"/>
      <c r="BF23" s="229"/>
      <c r="BG23" s="229"/>
      <c r="BH23" s="229"/>
      <c r="BI23" s="229"/>
      <c r="BJ23" s="229"/>
      <c r="BK23" s="229"/>
      <c r="BL23" s="229"/>
      <c r="BM23" s="229"/>
      <c r="BN23" s="229"/>
      <c r="BO23" s="229"/>
      <c r="BP23" s="229"/>
      <c r="BQ23" s="234">
        <v>
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
392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
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
393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
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
369</v>
      </c>
      <c r="B26" s="756"/>
      <c r="C26" s="756"/>
      <c r="D26" s="756"/>
      <c r="E26" s="756"/>
      <c r="F26" s="756"/>
      <c r="G26" s="756"/>
      <c r="H26" s="756"/>
      <c r="I26" s="756"/>
      <c r="J26" s="756"/>
      <c r="K26" s="756"/>
      <c r="L26" s="756"/>
      <c r="M26" s="756"/>
      <c r="N26" s="756"/>
      <c r="O26" s="756"/>
      <c r="P26" s="757"/>
      <c r="Q26" s="761" t="s">
        <v>
394</v>
      </c>
      <c r="R26" s="762"/>
      <c r="S26" s="762"/>
      <c r="T26" s="762"/>
      <c r="U26" s="763"/>
      <c r="V26" s="761" t="s">
        <v>
395</v>
      </c>
      <c r="W26" s="762"/>
      <c r="X26" s="762"/>
      <c r="Y26" s="762"/>
      <c r="Z26" s="763"/>
      <c r="AA26" s="761" t="s">
        <v>
396</v>
      </c>
      <c r="AB26" s="762"/>
      <c r="AC26" s="762"/>
      <c r="AD26" s="762"/>
      <c r="AE26" s="762"/>
      <c r="AF26" s="842" t="s">
        <v>
397</v>
      </c>
      <c r="AG26" s="843"/>
      <c r="AH26" s="843"/>
      <c r="AI26" s="843"/>
      <c r="AJ26" s="844"/>
      <c r="AK26" s="762" t="s">
        <v>
398</v>
      </c>
      <c r="AL26" s="762"/>
      <c r="AM26" s="762"/>
      <c r="AN26" s="762"/>
      <c r="AO26" s="763"/>
      <c r="AP26" s="761" t="s">
        <v>
399</v>
      </c>
      <c r="AQ26" s="762"/>
      <c r="AR26" s="762"/>
      <c r="AS26" s="762"/>
      <c r="AT26" s="763"/>
      <c r="AU26" s="761" t="s">
        <v>
400</v>
      </c>
      <c r="AV26" s="762"/>
      <c r="AW26" s="762"/>
      <c r="AX26" s="762"/>
      <c r="AY26" s="763"/>
      <c r="AZ26" s="761" t="s">
        <v>
401</v>
      </c>
      <c r="BA26" s="762"/>
      <c r="BB26" s="762"/>
      <c r="BC26" s="762"/>
      <c r="BD26" s="763"/>
      <c r="BE26" s="761" t="s">
        <v>
376</v>
      </c>
      <c r="BF26" s="762"/>
      <c r="BG26" s="762"/>
      <c r="BH26" s="762"/>
      <c r="BI26" s="768"/>
      <c r="BJ26" s="228"/>
      <c r="BK26" s="228"/>
      <c r="BL26" s="228"/>
      <c r="BM26" s="228"/>
      <c r="BN26" s="228"/>
      <c r="BO26" s="237"/>
      <c r="BP26" s="237"/>
      <c r="BQ26" s="234">
        <v>
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
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
1</v>
      </c>
      <c r="B28" s="777" t="s">
        <v>
402</v>
      </c>
      <c r="C28" s="778"/>
      <c r="D28" s="778"/>
      <c r="E28" s="778"/>
      <c r="F28" s="778"/>
      <c r="G28" s="778"/>
      <c r="H28" s="778"/>
      <c r="I28" s="778"/>
      <c r="J28" s="778"/>
      <c r="K28" s="778"/>
      <c r="L28" s="778"/>
      <c r="M28" s="778"/>
      <c r="N28" s="778"/>
      <c r="O28" s="778"/>
      <c r="P28" s="779"/>
      <c r="Q28" s="850">
        <v>
5046</v>
      </c>
      <c r="R28" s="851"/>
      <c r="S28" s="851"/>
      <c r="T28" s="851"/>
      <c r="U28" s="851"/>
      <c r="V28" s="851">
        <v>
4948</v>
      </c>
      <c r="W28" s="851"/>
      <c r="X28" s="851"/>
      <c r="Y28" s="851"/>
      <c r="Z28" s="851"/>
      <c r="AA28" s="851">
        <v>
98</v>
      </c>
      <c r="AB28" s="851"/>
      <c r="AC28" s="851"/>
      <c r="AD28" s="851"/>
      <c r="AE28" s="852"/>
      <c r="AF28" s="853">
        <v>
98</v>
      </c>
      <c r="AG28" s="851"/>
      <c r="AH28" s="851"/>
      <c r="AI28" s="851"/>
      <c r="AJ28" s="854"/>
      <c r="AK28" s="855">
        <v>
381</v>
      </c>
      <c r="AL28" s="856"/>
      <c r="AM28" s="856"/>
      <c r="AN28" s="856"/>
      <c r="AO28" s="856"/>
      <c r="AP28" s="856" t="s">
        <v>
593</v>
      </c>
      <c r="AQ28" s="856"/>
      <c r="AR28" s="856"/>
      <c r="AS28" s="856"/>
      <c r="AT28" s="856"/>
      <c r="AU28" s="856" t="s">
        <v>
593</v>
      </c>
      <c r="AV28" s="856"/>
      <c r="AW28" s="856"/>
      <c r="AX28" s="856"/>
      <c r="AY28" s="856"/>
      <c r="AZ28" s="857"/>
      <c r="BA28" s="857"/>
      <c r="BB28" s="857"/>
      <c r="BC28" s="857"/>
      <c r="BD28" s="857"/>
      <c r="BE28" s="848"/>
      <c r="BF28" s="848"/>
      <c r="BG28" s="848"/>
      <c r="BH28" s="848"/>
      <c r="BI28" s="849"/>
      <c r="BJ28" s="228"/>
      <c r="BK28" s="228"/>
      <c r="BL28" s="228"/>
      <c r="BM28" s="228"/>
      <c r="BN28" s="228"/>
      <c r="BO28" s="237"/>
      <c r="BP28" s="237"/>
      <c r="BQ28" s="234">
        <v>
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
2</v>
      </c>
      <c r="B29" s="808" t="s">
        <v>
403</v>
      </c>
      <c r="C29" s="809"/>
      <c r="D29" s="809"/>
      <c r="E29" s="809"/>
      <c r="F29" s="809"/>
      <c r="G29" s="809"/>
      <c r="H29" s="809"/>
      <c r="I29" s="809"/>
      <c r="J29" s="809"/>
      <c r="K29" s="809"/>
      <c r="L29" s="809"/>
      <c r="M29" s="809"/>
      <c r="N29" s="809"/>
      <c r="O29" s="809"/>
      <c r="P29" s="810"/>
      <c r="Q29" s="811">
        <v>
610</v>
      </c>
      <c r="R29" s="812"/>
      <c r="S29" s="812"/>
      <c r="T29" s="812"/>
      <c r="U29" s="812"/>
      <c r="V29" s="812">
        <v>
605</v>
      </c>
      <c r="W29" s="812"/>
      <c r="X29" s="812"/>
      <c r="Y29" s="812"/>
      <c r="Z29" s="812"/>
      <c r="AA29" s="812">
        <v>
5</v>
      </c>
      <c r="AB29" s="812"/>
      <c r="AC29" s="812"/>
      <c r="AD29" s="812"/>
      <c r="AE29" s="813"/>
      <c r="AF29" s="814">
        <v>
5</v>
      </c>
      <c r="AG29" s="815"/>
      <c r="AH29" s="815"/>
      <c r="AI29" s="815"/>
      <c r="AJ29" s="816"/>
      <c r="AK29" s="862">
        <v>
167</v>
      </c>
      <c r="AL29" s="858"/>
      <c r="AM29" s="858"/>
      <c r="AN29" s="858"/>
      <c r="AO29" s="858"/>
      <c r="AP29" s="858" t="s">
        <v>
593</v>
      </c>
      <c r="AQ29" s="858"/>
      <c r="AR29" s="858"/>
      <c r="AS29" s="858"/>
      <c r="AT29" s="858"/>
      <c r="AU29" s="858" t="s">
        <v>
593</v>
      </c>
      <c r="AV29" s="858"/>
      <c r="AW29" s="858"/>
      <c r="AX29" s="858"/>
      <c r="AY29" s="858"/>
      <c r="AZ29" s="859"/>
      <c r="BA29" s="859"/>
      <c r="BB29" s="859"/>
      <c r="BC29" s="859"/>
      <c r="BD29" s="859"/>
      <c r="BE29" s="860"/>
      <c r="BF29" s="860"/>
      <c r="BG29" s="860"/>
      <c r="BH29" s="860"/>
      <c r="BI29" s="861"/>
      <c r="BJ29" s="228"/>
      <c r="BK29" s="228"/>
      <c r="BL29" s="228"/>
      <c r="BM29" s="228"/>
      <c r="BN29" s="228"/>
      <c r="BO29" s="237"/>
      <c r="BP29" s="237"/>
      <c r="BQ29" s="234">
        <v>
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
3</v>
      </c>
      <c r="B30" s="808" t="s">
        <v>
404</v>
      </c>
      <c r="C30" s="809"/>
      <c r="D30" s="809"/>
      <c r="E30" s="809"/>
      <c r="F30" s="809"/>
      <c r="G30" s="809"/>
      <c r="H30" s="809"/>
      <c r="I30" s="809"/>
      <c r="J30" s="809"/>
      <c r="K30" s="809"/>
      <c r="L30" s="809"/>
      <c r="M30" s="809"/>
      <c r="N30" s="809"/>
      <c r="O30" s="809"/>
      <c r="P30" s="810"/>
      <c r="Q30" s="811">
        <v>
4208</v>
      </c>
      <c r="R30" s="812"/>
      <c r="S30" s="812"/>
      <c r="T30" s="812"/>
      <c r="U30" s="812"/>
      <c r="V30" s="812">
        <v>
4026</v>
      </c>
      <c r="W30" s="812"/>
      <c r="X30" s="812"/>
      <c r="Y30" s="812"/>
      <c r="Z30" s="812"/>
      <c r="AA30" s="812">
        <v>
181</v>
      </c>
      <c r="AB30" s="812"/>
      <c r="AC30" s="812"/>
      <c r="AD30" s="812"/>
      <c r="AE30" s="813"/>
      <c r="AF30" s="814">
        <v>
181</v>
      </c>
      <c r="AG30" s="815"/>
      <c r="AH30" s="815"/>
      <c r="AI30" s="815"/>
      <c r="AJ30" s="816"/>
      <c r="AK30" s="862">
        <v>
617</v>
      </c>
      <c r="AL30" s="858"/>
      <c r="AM30" s="858"/>
      <c r="AN30" s="858"/>
      <c r="AO30" s="858"/>
      <c r="AP30" s="858" t="s">
        <v>
593</v>
      </c>
      <c r="AQ30" s="858"/>
      <c r="AR30" s="858"/>
      <c r="AS30" s="858"/>
      <c r="AT30" s="858"/>
      <c r="AU30" s="858" t="s">
        <v>
593</v>
      </c>
      <c r="AV30" s="858"/>
      <c r="AW30" s="858"/>
      <c r="AX30" s="858"/>
      <c r="AY30" s="858"/>
      <c r="AZ30" s="859"/>
      <c r="BA30" s="859"/>
      <c r="BB30" s="859"/>
      <c r="BC30" s="859"/>
      <c r="BD30" s="859"/>
      <c r="BE30" s="860"/>
      <c r="BF30" s="860"/>
      <c r="BG30" s="860"/>
      <c r="BH30" s="860"/>
      <c r="BI30" s="861"/>
      <c r="BJ30" s="228"/>
      <c r="BK30" s="228"/>
      <c r="BL30" s="228"/>
      <c r="BM30" s="228"/>
      <c r="BN30" s="228"/>
      <c r="BO30" s="237"/>
      <c r="BP30" s="237"/>
      <c r="BQ30" s="234">
        <v>
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
4</v>
      </c>
      <c r="B31" s="808" t="s">
        <v>
405</v>
      </c>
      <c r="C31" s="809"/>
      <c r="D31" s="809"/>
      <c r="E31" s="809"/>
      <c r="F31" s="809"/>
      <c r="G31" s="809"/>
      <c r="H31" s="809"/>
      <c r="I31" s="809"/>
      <c r="J31" s="809"/>
      <c r="K31" s="809"/>
      <c r="L31" s="809"/>
      <c r="M31" s="809"/>
      <c r="N31" s="809"/>
      <c r="O31" s="809"/>
      <c r="P31" s="810"/>
      <c r="Q31" s="811">
        <v>
10</v>
      </c>
      <c r="R31" s="812"/>
      <c r="S31" s="812"/>
      <c r="T31" s="812"/>
      <c r="U31" s="812"/>
      <c r="V31" s="812">
        <v>
8</v>
      </c>
      <c r="W31" s="812"/>
      <c r="X31" s="812"/>
      <c r="Y31" s="812"/>
      <c r="Z31" s="812"/>
      <c r="AA31" s="812">
        <v>
2</v>
      </c>
      <c r="AB31" s="812"/>
      <c r="AC31" s="812"/>
      <c r="AD31" s="812"/>
      <c r="AE31" s="813"/>
      <c r="AF31" s="814">
        <v>
2</v>
      </c>
      <c r="AG31" s="815"/>
      <c r="AH31" s="815"/>
      <c r="AI31" s="815"/>
      <c r="AJ31" s="816"/>
      <c r="AK31" s="862" t="s">
        <v>
593</v>
      </c>
      <c r="AL31" s="858"/>
      <c r="AM31" s="858"/>
      <c r="AN31" s="858"/>
      <c r="AO31" s="858"/>
      <c r="AP31" s="858" t="s">
        <v>
593</v>
      </c>
      <c r="AQ31" s="858"/>
      <c r="AR31" s="858"/>
      <c r="AS31" s="858"/>
      <c r="AT31" s="858"/>
      <c r="AU31" s="858" t="s">
        <v>
593</v>
      </c>
      <c r="AV31" s="858"/>
      <c r="AW31" s="858"/>
      <c r="AX31" s="858"/>
      <c r="AY31" s="858"/>
      <c r="AZ31" s="859"/>
      <c r="BA31" s="859"/>
      <c r="BB31" s="859"/>
      <c r="BC31" s="859"/>
      <c r="BD31" s="859"/>
      <c r="BE31" s="860"/>
      <c r="BF31" s="860"/>
      <c r="BG31" s="860"/>
      <c r="BH31" s="860"/>
      <c r="BI31" s="861"/>
      <c r="BJ31" s="228"/>
      <c r="BK31" s="228"/>
      <c r="BL31" s="228"/>
      <c r="BM31" s="228"/>
      <c r="BN31" s="228"/>
      <c r="BO31" s="237"/>
      <c r="BP31" s="237"/>
      <c r="BQ31" s="234">
        <v>
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
5</v>
      </c>
      <c r="B32" s="808" t="s">
        <v>
406</v>
      </c>
      <c r="C32" s="809"/>
      <c r="D32" s="809"/>
      <c r="E32" s="809"/>
      <c r="F32" s="809"/>
      <c r="G32" s="809"/>
      <c r="H32" s="809"/>
      <c r="I32" s="809"/>
      <c r="J32" s="809"/>
      <c r="K32" s="809"/>
      <c r="L32" s="809"/>
      <c r="M32" s="809"/>
      <c r="N32" s="809"/>
      <c r="O32" s="809"/>
      <c r="P32" s="810"/>
      <c r="Q32" s="811">
        <v>
789</v>
      </c>
      <c r="R32" s="812"/>
      <c r="S32" s="812"/>
      <c r="T32" s="812"/>
      <c r="U32" s="812"/>
      <c r="V32" s="812">
        <v>
776</v>
      </c>
      <c r="W32" s="812"/>
      <c r="X32" s="812"/>
      <c r="Y32" s="812"/>
      <c r="Z32" s="812"/>
      <c r="AA32" s="812">
        <v>
12</v>
      </c>
      <c r="AB32" s="812"/>
      <c r="AC32" s="812"/>
      <c r="AD32" s="812"/>
      <c r="AE32" s="813"/>
      <c r="AF32" s="814">
        <v>
869</v>
      </c>
      <c r="AG32" s="815"/>
      <c r="AH32" s="815"/>
      <c r="AI32" s="815"/>
      <c r="AJ32" s="816"/>
      <c r="AK32" s="862">
        <v>
9</v>
      </c>
      <c r="AL32" s="858"/>
      <c r="AM32" s="858"/>
      <c r="AN32" s="858"/>
      <c r="AO32" s="858"/>
      <c r="AP32" s="858">
        <v>
5437</v>
      </c>
      <c r="AQ32" s="858"/>
      <c r="AR32" s="858"/>
      <c r="AS32" s="858"/>
      <c r="AT32" s="858"/>
      <c r="AU32" s="858">
        <v>
478</v>
      </c>
      <c r="AV32" s="858"/>
      <c r="AW32" s="858"/>
      <c r="AX32" s="858"/>
      <c r="AY32" s="858"/>
      <c r="AZ32" s="859" t="s">
        <v>
593</v>
      </c>
      <c r="BA32" s="859"/>
      <c r="BB32" s="859"/>
      <c r="BC32" s="859"/>
      <c r="BD32" s="859"/>
      <c r="BE32" s="860" t="s">
        <v>
407</v>
      </c>
      <c r="BF32" s="860"/>
      <c r="BG32" s="860"/>
      <c r="BH32" s="860"/>
      <c r="BI32" s="861"/>
      <c r="BJ32" s="228"/>
      <c r="BK32" s="228"/>
      <c r="BL32" s="228"/>
      <c r="BM32" s="228"/>
      <c r="BN32" s="228"/>
      <c r="BO32" s="237"/>
      <c r="BP32" s="237"/>
      <c r="BQ32" s="234">
        <v>
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
6</v>
      </c>
      <c r="B33" s="808" t="s">
        <v>
408</v>
      </c>
      <c r="C33" s="809"/>
      <c r="D33" s="809"/>
      <c r="E33" s="809"/>
      <c r="F33" s="809"/>
      <c r="G33" s="809"/>
      <c r="H33" s="809"/>
      <c r="I33" s="809"/>
      <c r="J33" s="809"/>
      <c r="K33" s="809"/>
      <c r="L33" s="809"/>
      <c r="M33" s="809"/>
      <c r="N33" s="809"/>
      <c r="O33" s="809"/>
      <c r="P33" s="810"/>
      <c r="Q33" s="811">
        <v>
1235</v>
      </c>
      <c r="R33" s="812"/>
      <c r="S33" s="812"/>
      <c r="T33" s="812"/>
      <c r="U33" s="812"/>
      <c r="V33" s="812">
        <v>
1106</v>
      </c>
      <c r="W33" s="812"/>
      <c r="X33" s="812"/>
      <c r="Y33" s="812"/>
      <c r="Z33" s="812"/>
      <c r="AA33" s="812">
        <v>
128</v>
      </c>
      <c r="AB33" s="812"/>
      <c r="AC33" s="812"/>
      <c r="AD33" s="812"/>
      <c r="AE33" s="813"/>
      <c r="AF33" s="814">
        <v>
219</v>
      </c>
      <c r="AG33" s="815"/>
      <c r="AH33" s="815"/>
      <c r="AI33" s="815"/>
      <c r="AJ33" s="816"/>
      <c r="AK33" s="862">
        <v>
746</v>
      </c>
      <c r="AL33" s="858"/>
      <c r="AM33" s="858"/>
      <c r="AN33" s="858"/>
      <c r="AO33" s="858"/>
      <c r="AP33" s="858">
        <v>
8950</v>
      </c>
      <c r="AQ33" s="858"/>
      <c r="AR33" s="858"/>
      <c r="AS33" s="858"/>
      <c r="AT33" s="858"/>
      <c r="AU33" s="858">
        <v>
7303</v>
      </c>
      <c r="AV33" s="858"/>
      <c r="AW33" s="858"/>
      <c r="AX33" s="858"/>
      <c r="AY33" s="858"/>
      <c r="AZ33" s="859" t="s">
        <v>
593</v>
      </c>
      <c r="BA33" s="859"/>
      <c r="BB33" s="859"/>
      <c r="BC33" s="859"/>
      <c r="BD33" s="859"/>
      <c r="BE33" s="860" t="s">
        <v>
409</v>
      </c>
      <c r="BF33" s="860"/>
      <c r="BG33" s="860"/>
      <c r="BH33" s="860"/>
      <c r="BI33" s="861"/>
      <c r="BJ33" s="228"/>
      <c r="BK33" s="228"/>
      <c r="BL33" s="228"/>
      <c r="BM33" s="228"/>
      <c r="BN33" s="228"/>
      <c r="BO33" s="237"/>
      <c r="BP33" s="237"/>
      <c r="BQ33" s="234">
        <v>
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
7</v>
      </c>
      <c r="B34" s="808" t="s">
        <v>
410</v>
      </c>
      <c r="C34" s="809"/>
      <c r="D34" s="809"/>
      <c r="E34" s="809"/>
      <c r="F34" s="809"/>
      <c r="G34" s="809"/>
      <c r="H34" s="809"/>
      <c r="I34" s="809"/>
      <c r="J34" s="809"/>
      <c r="K34" s="809"/>
      <c r="L34" s="809"/>
      <c r="M34" s="809"/>
      <c r="N34" s="809"/>
      <c r="O34" s="809"/>
      <c r="P34" s="810"/>
      <c r="Q34" s="811">
        <v>
338</v>
      </c>
      <c r="R34" s="812"/>
      <c r="S34" s="812"/>
      <c r="T34" s="812"/>
      <c r="U34" s="812"/>
      <c r="V34" s="812">
        <v>
327</v>
      </c>
      <c r="W34" s="812"/>
      <c r="X34" s="812"/>
      <c r="Y34" s="812"/>
      <c r="Z34" s="812"/>
      <c r="AA34" s="812">
        <v>
11</v>
      </c>
      <c r="AB34" s="812"/>
      <c r="AC34" s="812"/>
      <c r="AD34" s="812"/>
      <c r="AE34" s="813"/>
      <c r="AF34" s="814">
        <v>
11</v>
      </c>
      <c r="AG34" s="815"/>
      <c r="AH34" s="815"/>
      <c r="AI34" s="815"/>
      <c r="AJ34" s="816"/>
      <c r="AK34" s="862">
        <v>
240</v>
      </c>
      <c r="AL34" s="858"/>
      <c r="AM34" s="858"/>
      <c r="AN34" s="858"/>
      <c r="AO34" s="858"/>
      <c r="AP34" s="858">
        <v>
2444</v>
      </c>
      <c r="AQ34" s="858"/>
      <c r="AR34" s="858"/>
      <c r="AS34" s="858"/>
      <c r="AT34" s="858"/>
      <c r="AU34" s="858">
        <v>
2444</v>
      </c>
      <c r="AV34" s="858"/>
      <c r="AW34" s="858"/>
      <c r="AX34" s="858"/>
      <c r="AY34" s="858"/>
      <c r="AZ34" s="859" t="s">
        <v>
593</v>
      </c>
      <c r="BA34" s="859"/>
      <c r="BB34" s="859"/>
      <c r="BC34" s="859"/>
      <c r="BD34" s="859"/>
      <c r="BE34" s="860" t="s">
        <v>
411</v>
      </c>
      <c r="BF34" s="860"/>
      <c r="BG34" s="860"/>
      <c r="BH34" s="860"/>
      <c r="BI34" s="861"/>
      <c r="BJ34" s="228"/>
      <c r="BK34" s="228"/>
      <c r="BL34" s="228"/>
      <c r="BM34" s="228"/>
      <c r="BN34" s="228"/>
      <c r="BO34" s="237"/>
      <c r="BP34" s="237"/>
      <c r="BQ34" s="234">
        <v>
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
8</v>
      </c>
      <c r="B35" s="808" t="s">
        <v>
412</v>
      </c>
      <c r="C35" s="809"/>
      <c r="D35" s="809"/>
      <c r="E35" s="809"/>
      <c r="F35" s="809"/>
      <c r="G35" s="809"/>
      <c r="H35" s="809"/>
      <c r="I35" s="809"/>
      <c r="J35" s="809"/>
      <c r="K35" s="809"/>
      <c r="L35" s="809"/>
      <c r="M35" s="809"/>
      <c r="N35" s="809"/>
      <c r="O35" s="809"/>
      <c r="P35" s="810"/>
      <c r="Q35" s="811">
        <v>
39</v>
      </c>
      <c r="R35" s="812"/>
      <c r="S35" s="812"/>
      <c r="T35" s="812"/>
      <c r="U35" s="812"/>
      <c r="V35" s="812">
        <v>
35</v>
      </c>
      <c r="W35" s="812"/>
      <c r="X35" s="812"/>
      <c r="Y35" s="812"/>
      <c r="Z35" s="812"/>
      <c r="AA35" s="812">
        <v>
3</v>
      </c>
      <c r="AB35" s="812"/>
      <c r="AC35" s="812"/>
      <c r="AD35" s="812"/>
      <c r="AE35" s="813"/>
      <c r="AF35" s="814">
        <v>
3</v>
      </c>
      <c r="AG35" s="815"/>
      <c r="AH35" s="815"/>
      <c r="AI35" s="815"/>
      <c r="AJ35" s="816"/>
      <c r="AK35" s="862">
        <v>
27</v>
      </c>
      <c r="AL35" s="858"/>
      <c r="AM35" s="858"/>
      <c r="AN35" s="858"/>
      <c r="AO35" s="858"/>
      <c r="AP35" s="858">
        <v>
140</v>
      </c>
      <c r="AQ35" s="858"/>
      <c r="AR35" s="858"/>
      <c r="AS35" s="858"/>
      <c r="AT35" s="858"/>
      <c r="AU35" s="858">
        <v>
140</v>
      </c>
      <c r="AV35" s="858"/>
      <c r="AW35" s="858"/>
      <c r="AX35" s="858"/>
      <c r="AY35" s="858"/>
      <c r="AZ35" s="859" t="s">
        <v>
593</v>
      </c>
      <c r="BA35" s="859"/>
      <c r="BB35" s="859"/>
      <c r="BC35" s="859"/>
      <c r="BD35" s="859"/>
      <c r="BE35" s="860" t="s">
        <v>
413</v>
      </c>
      <c r="BF35" s="860"/>
      <c r="BG35" s="860"/>
      <c r="BH35" s="860"/>
      <c r="BI35" s="861"/>
      <c r="BJ35" s="228"/>
      <c r="BK35" s="228"/>
      <c r="BL35" s="228"/>
      <c r="BM35" s="228"/>
      <c r="BN35" s="228"/>
      <c r="BO35" s="237"/>
      <c r="BP35" s="237"/>
      <c r="BQ35" s="234">
        <v>
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
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
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
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
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
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
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
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
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
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
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
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
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
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
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
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
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
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
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
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
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
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
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
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
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
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
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
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
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
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
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
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
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
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
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
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
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
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
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
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
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
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
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
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
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
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
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
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
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
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
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
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
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
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
414</v>
      </c>
      <c r="BK62" s="834"/>
      <c r="BL62" s="834"/>
      <c r="BM62" s="834"/>
      <c r="BN62" s="835"/>
      <c r="BO62" s="237"/>
      <c r="BP62" s="237"/>
      <c r="BQ62" s="234">
        <v>
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
389</v>
      </c>
      <c r="B63" s="817" t="s">
        <v>
415</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
1389</v>
      </c>
      <c r="AG63" s="872"/>
      <c r="AH63" s="872"/>
      <c r="AI63" s="872"/>
      <c r="AJ63" s="873"/>
      <c r="AK63" s="874"/>
      <c r="AL63" s="869"/>
      <c r="AM63" s="869"/>
      <c r="AN63" s="869"/>
      <c r="AO63" s="869"/>
      <c r="AP63" s="872">
        <v>
16971</v>
      </c>
      <c r="AQ63" s="872"/>
      <c r="AR63" s="872"/>
      <c r="AS63" s="872"/>
      <c r="AT63" s="872"/>
      <c r="AU63" s="872">
        <v>
10365</v>
      </c>
      <c r="AV63" s="872"/>
      <c r="AW63" s="872"/>
      <c r="AX63" s="872"/>
      <c r="AY63" s="872"/>
      <c r="AZ63" s="876"/>
      <c r="BA63" s="876"/>
      <c r="BB63" s="876"/>
      <c r="BC63" s="876"/>
      <c r="BD63" s="876"/>
      <c r="BE63" s="877"/>
      <c r="BF63" s="877"/>
      <c r="BG63" s="877"/>
      <c r="BH63" s="877"/>
      <c r="BI63" s="878"/>
      <c r="BJ63" s="879" t="s">
        <v>
416</v>
      </c>
      <c r="BK63" s="880"/>
      <c r="BL63" s="880"/>
      <c r="BM63" s="880"/>
      <c r="BN63" s="881"/>
      <c r="BO63" s="237"/>
      <c r="BP63" s="237"/>
      <c r="BQ63" s="234">
        <v>
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
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
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
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
418</v>
      </c>
      <c r="B66" s="756"/>
      <c r="C66" s="756"/>
      <c r="D66" s="756"/>
      <c r="E66" s="756"/>
      <c r="F66" s="756"/>
      <c r="G66" s="756"/>
      <c r="H66" s="756"/>
      <c r="I66" s="756"/>
      <c r="J66" s="756"/>
      <c r="K66" s="756"/>
      <c r="L66" s="756"/>
      <c r="M66" s="756"/>
      <c r="N66" s="756"/>
      <c r="O66" s="756"/>
      <c r="P66" s="757"/>
      <c r="Q66" s="761" t="s">
        <v>
419</v>
      </c>
      <c r="R66" s="762"/>
      <c r="S66" s="762"/>
      <c r="T66" s="762"/>
      <c r="U66" s="763"/>
      <c r="V66" s="761" t="s">
        <v>
420</v>
      </c>
      <c r="W66" s="762"/>
      <c r="X66" s="762"/>
      <c r="Y66" s="762"/>
      <c r="Z66" s="763"/>
      <c r="AA66" s="761" t="s">
        <v>
421</v>
      </c>
      <c r="AB66" s="762"/>
      <c r="AC66" s="762"/>
      <c r="AD66" s="762"/>
      <c r="AE66" s="763"/>
      <c r="AF66" s="882" t="s">
        <v>
422</v>
      </c>
      <c r="AG66" s="843"/>
      <c r="AH66" s="843"/>
      <c r="AI66" s="843"/>
      <c r="AJ66" s="883"/>
      <c r="AK66" s="761" t="s">
        <v>
423</v>
      </c>
      <c r="AL66" s="756"/>
      <c r="AM66" s="756"/>
      <c r="AN66" s="756"/>
      <c r="AO66" s="757"/>
      <c r="AP66" s="761" t="s">
        <v>
399</v>
      </c>
      <c r="AQ66" s="762"/>
      <c r="AR66" s="762"/>
      <c r="AS66" s="762"/>
      <c r="AT66" s="763"/>
      <c r="AU66" s="761" t="s">
        <v>
424</v>
      </c>
      <c r="AV66" s="762"/>
      <c r="AW66" s="762"/>
      <c r="AX66" s="762"/>
      <c r="AY66" s="763"/>
      <c r="AZ66" s="761" t="s">
        <v>
376</v>
      </c>
      <c r="BA66" s="762"/>
      <c r="BB66" s="762"/>
      <c r="BC66" s="762"/>
      <c r="BD66" s="768"/>
      <c r="BE66" s="237"/>
      <c r="BF66" s="237"/>
      <c r="BG66" s="237"/>
      <c r="BH66" s="237"/>
      <c r="BI66" s="237"/>
      <c r="BJ66" s="237"/>
      <c r="BK66" s="237"/>
      <c r="BL66" s="237"/>
      <c r="BM66" s="237"/>
      <c r="BN66" s="237"/>
      <c r="BO66" s="237"/>
      <c r="BP66" s="237"/>
      <c r="BQ66" s="234">
        <v>
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
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
1</v>
      </c>
      <c r="B68" s="896" t="s">
        <v>
600</v>
      </c>
      <c r="C68" s="897"/>
      <c r="D68" s="897"/>
      <c r="E68" s="897"/>
      <c r="F68" s="897"/>
      <c r="G68" s="897"/>
      <c r="H68" s="897"/>
      <c r="I68" s="897"/>
      <c r="J68" s="897"/>
      <c r="K68" s="897"/>
      <c r="L68" s="897"/>
      <c r="M68" s="897"/>
      <c r="N68" s="897"/>
      <c r="O68" s="897"/>
      <c r="P68" s="898"/>
      <c r="Q68" s="899">
        <v>
15755</v>
      </c>
      <c r="R68" s="858"/>
      <c r="S68" s="858"/>
      <c r="T68" s="858"/>
      <c r="U68" s="858"/>
      <c r="V68" s="858">
        <v>
15733</v>
      </c>
      <c r="W68" s="858"/>
      <c r="X68" s="858"/>
      <c r="Y68" s="858"/>
      <c r="Z68" s="858"/>
      <c r="AA68" s="858">
        <v>
22</v>
      </c>
      <c r="AB68" s="858"/>
      <c r="AC68" s="858"/>
      <c r="AD68" s="858"/>
      <c r="AE68" s="858"/>
      <c r="AF68" s="858">
        <v>
22</v>
      </c>
      <c r="AG68" s="858"/>
      <c r="AH68" s="858"/>
      <c r="AI68" s="858"/>
      <c r="AJ68" s="858"/>
      <c r="AK68" s="858">
        <v>
77</v>
      </c>
      <c r="AL68" s="858"/>
      <c r="AM68" s="858"/>
      <c r="AN68" s="858"/>
      <c r="AO68" s="858"/>
      <c r="AP68" s="858" t="s">
        <v>
593</v>
      </c>
      <c r="AQ68" s="858"/>
      <c r="AR68" s="858"/>
      <c r="AS68" s="858"/>
      <c r="AT68" s="858"/>
      <c r="AU68" s="858" t="s">
        <v>
593</v>
      </c>
      <c r="AV68" s="858"/>
      <c r="AW68" s="858"/>
      <c r="AX68" s="858"/>
      <c r="AY68" s="858"/>
      <c r="AZ68" s="894"/>
      <c r="BA68" s="894"/>
      <c r="BB68" s="894"/>
      <c r="BC68" s="894"/>
      <c r="BD68" s="895"/>
      <c r="BE68" s="237"/>
      <c r="BF68" s="237"/>
      <c r="BG68" s="237"/>
      <c r="BH68" s="237"/>
      <c r="BI68" s="237"/>
      <c r="BJ68" s="237"/>
      <c r="BK68" s="237"/>
      <c r="BL68" s="237"/>
      <c r="BM68" s="237"/>
      <c r="BN68" s="237"/>
      <c r="BO68" s="237"/>
      <c r="BP68" s="237"/>
      <c r="BQ68" s="234">
        <v>
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
2</v>
      </c>
      <c r="B69" s="896" t="s">
        <v>
601</v>
      </c>
      <c r="C69" s="897"/>
      <c r="D69" s="897"/>
      <c r="E69" s="897"/>
      <c r="F69" s="897"/>
      <c r="G69" s="897"/>
      <c r="H69" s="897"/>
      <c r="I69" s="897"/>
      <c r="J69" s="897"/>
      <c r="K69" s="897"/>
      <c r="L69" s="897"/>
      <c r="M69" s="897"/>
      <c r="N69" s="897"/>
      <c r="O69" s="897"/>
      <c r="P69" s="898"/>
      <c r="Q69" s="899">
        <v>
96</v>
      </c>
      <c r="R69" s="858"/>
      <c r="S69" s="858"/>
      <c r="T69" s="858"/>
      <c r="U69" s="858"/>
      <c r="V69" s="858">
        <v>
95</v>
      </c>
      <c r="W69" s="858"/>
      <c r="X69" s="858"/>
      <c r="Y69" s="858"/>
      <c r="Z69" s="858"/>
      <c r="AA69" s="858">
        <v>
1</v>
      </c>
      <c r="AB69" s="858"/>
      <c r="AC69" s="858"/>
      <c r="AD69" s="858"/>
      <c r="AE69" s="858"/>
      <c r="AF69" s="858">
        <v>
1</v>
      </c>
      <c r="AG69" s="858"/>
      <c r="AH69" s="858"/>
      <c r="AI69" s="858"/>
      <c r="AJ69" s="858"/>
      <c r="AK69" s="858">
        <v>
3</v>
      </c>
      <c r="AL69" s="858"/>
      <c r="AM69" s="858"/>
      <c r="AN69" s="858"/>
      <c r="AO69" s="858"/>
      <c r="AP69" s="858" t="s">
        <v>
593</v>
      </c>
      <c r="AQ69" s="858"/>
      <c r="AR69" s="858"/>
      <c r="AS69" s="858"/>
      <c r="AT69" s="858"/>
      <c r="AU69" s="858" t="s">
        <v>
593</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
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
3</v>
      </c>
      <c r="B70" s="896" t="s">
        <v>
602</v>
      </c>
      <c r="C70" s="897"/>
      <c r="D70" s="897"/>
      <c r="E70" s="897"/>
      <c r="F70" s="897"/>
      <c r="G70" s="897"/>
      <c r="H70" s="897"/>
      <c r="I70" s="897"/>
      <c r="J70" s="897"/>
      <c r="K70" s="897"/>
      <c r="L70" s="897"/>
      <c r="M70" s="897"/>
      <c r="N70" s="897"/>
      <c r="O70" s="897"/>
      <c r="P70" s="898"/>
      <c r="Q70" s="900">
        <v>
975</v>
      </c>
      <c r="R70" s="901"/>
      <c r="S70" s="901"/>
      <c r="T70" s="901"/>
      <c r="U70" s="862"/>
      <c r="V70" s="902">
        <v>
965</v>
      </c>
      <c r="W70" s="901"/>
      <c r="X70" s="901"/>
      <c r="Y70" s="901"/>
      <c r="Z70" s="862"/>
      <c r="AA70" s="902">
        <v>
10</v>
      </c>
      <c r="AB70" s="901"/>
      <c r="AC70" s="901"/>
      <c r="AD70" s="901"/>
      <c r="AE70" s="862"/>
      <c r="AF70" s="902">
        <v>
10</v>
      </c>
      <c r="AG70" s="901"/>
      <c r="AH70" s="901"/>
      <c r="AI70" s="901"/>
      <c r="AJ70" s="862"/>
      <c r="AK70" s="902" t="s">
        <v>
593</v>
      </c>
      <c r="AL70" s="901"/>
      <c r="AM70" s="901"/>
      <c r="AN70" s="901"/>
      <c r="AO70" s="862"/>
      <c r="AP70" s="902" t="s">
        <v>
593</v>
      </c>
      <c r="AQ70" s="901"/>
      <c r="AR70" s="901"/>
      <c r="AS70" s="901"/>
      <c r="AT70" s="862"/>
      <c r="AU70" s="902" t="s">
        <v>
593</v>
      </c>
      <c r="AV70" s="901"/>
      <c r="AW70" s="901"/>
      <c r="AX70" s="901"/>
      <c r="AY70" s="862"/>
      <c r="AZ70" s="860"/>
      <c r="BA70" s="860"/>
      <c r="BB70" s="860"/>
      <c r="BC70" s="860"/>
      <c r="BD70" s="861"/>
      <c r="BE70" s="237"/>
      <c r="BF70" s="237"/>
      <c r="BG70" s="237"/>
      <c r="BH70" s="237"/>
      <c r="BI70" s="237"/>
      <c r="BJ70" s="237"/>
      <c r="BK70" s="237"/>
      <c r="BL70" s="237"/>
      <c r="BM70" s="237"/>
      <c r="BN70" s="237"/>
      <c r="BO70" s="237"/>
      <c r="BP70" s="237"/>
      <c r="BQ70" s="234">
        <v>
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
4</v>
      </c>
      <c r="B71" s="896" t="s">
        <v>
603</v>
      </c>
      <c r="C71" s="897"/>
      <c r="D71" s="897"/>
      <c r="E71" s="897"/>
      <c r="F71" s="897"/>
      <c r="G71" s="897"/>
      <c r="H71" s="897"/>
      <c r="I71" s="897"/>
      <c r="J71" s="897"/>
      <c r="K71" s="897"/>
      <c r="L71" s="897"/>
      <c r="M71" s="897"/>
      <c r="N71" s="897"/>
      <c r="O71" s="897"/>
      <c r="P71" s="898"/>
      <c r="Q71" s="899">
        <v>
359263</v>
      </c>
      <c r="R71" s="858"/>
      <c r="S71" s="858"/>
      <c r="T71" s="858"/>
      <c r="U71" s="858"/>
      <c r="V71" s="858">
        <v>
349158</v>
      </c>
      <c r="W71" s="858"/>
      <c r="X71" s="858"/>
      <c r="Y71" s="858"/>
      <c r="Z71" s="858"/>
      <c r="AA71" s="858">
        <v>
10106</v>
      </c>
      <c r="AB71" s="858"/>
      <c r="AC71" s="858"/>
      <c r="AD71" s="858"/>
      <c r="AE71" s="858"/>
      <c r="AF71" s="858">
        <v>
10106</v>
      </c>
      <c r="AG71" s="858"/>
      <c r="AH71" s="858"/>
      <c r="AI71" s="858"/>
      <c r="AJ71" s="858"/>
      <c r="AK71" s="858">
        <v>
703</v>
      </c>
      <c r="AL71" s="858"/>
      <c r="AM71" s="858"/>
      <c r="AN71" s="858"/>
      <c r="AO71" s="858"/>
      <c r="AP71" s="858" t="s">
        <v>
593</v>
      </c>
      <c r="AQ71" s="858"/>
      <c r="AR71" s="858"/>
      <c r="AS71" s="858"/>
      <c r="AT71" s="858"/>
      <c r="AU71" s="858" t="s">
        <v>
593</v>
      </c>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
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
5</v>
      </c>
      <c r="B72" s="896" t="s">
        <v>
591</v>
      </c>
      <c r="C72" s="897"/>
      <c r="D72" s="897"/>
      <c r="E72" s="897"/>
      <c r="F72" s="897"/>
      <c r="G72" s="897"/>
      <c r="H72" s="897"/>
      <c r="I72" s="897"/>
      <c r="J72" s="897"/>
      <c r="K72" s="897"/>
      <c r="L72" s="897"/>
      <c r="M72" s="897"/>
      <c r="N72" s="897"/>
      <c r="O72" s="897"/>
      <c r="P72" s="898"/>
      <c r="Q72" s="899">
        <v>
387</v>
      </c>
      <c r="R72" s="858"/>
      <c r="S72" s="858"/>
      <c r="T72" s="858"/>
      <c r="U72" s="858"/>
      <c r="V72" s="858">
        <v>
323</v>
      </c>
      <c r="W72" s="858"/>
      <c r="X72" s="858"/>
      <c r="Y72" s="858"/>
      <c r="Z72" s="858"/>
      <c r="AA72" s="858">
        <v>
64</v>
      </c>
      <c r="AB72" s="858"/>
      <c r="AC72" s="858"/>
      <c r="AD72" s="858"/>
      <c r="AE72" s="858"/>
      <c r="AF72" s="858">
        <v>
64</v>
      </c>
      <c r="AG72" s="858"/>
      <c r="AH72" s="858"/>
      <c r="AI72" s="858"/>
      <c r="AJ72" s="858"/>
      <c r="AK72" s="858" t="s">
        <v>
593</v>
      </c>
      <c r="AL72" s="858"/>
      <c r="AM72" s="858"/>
      <c r="AN72" s="858"/>
      <c r="AO72" s="858"/>
      <c r="AP72" s="858" t="s">
        <v>
593</v>
      </c>
      <c r="AQ72" s="858"/>
      <c r="AR72" s="858"/>
      <c r="AS72" s="858"/>
      <c r="AT72" s="858"/>
      <c r="AU72" s="858" t="s">
        <v>
593</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
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
6</v>
      </c>
      <c r="B73" s="896" t="s">
        <v>
589</v>
      </c>
      <c r="C73" s="897"/>
      <c r="D73" s="897"/>
      <c r="E73" s="897"/>
      <c r="F73" s="897"/>
      <c r="G73" s="897"/>
      <c r="H73" s="897"/>
      <c r="I73" s="897"/>
      <c r="J73" s="897"/>
      <c r="K73" s="897"/>
      <c r="L73" s="897"/>
      <c r="M73" s="897"/>
      <c r="N73" s="897"/>
      <c r="O73" s="897"/>
      <c r="P73" s="898"/>
      <c r="Q73" s="900">
        <v>
283</v>
      </c>
      <c r="R73" s="901"/>
      <c r="S73" s="901"/>
      <c r="T73" s="901"/>
      <c r="U73" s="862"/>
      <c r="V73" s="902">
        <v>
252</v>
      </c>
      <c r="W73" s="901"/>
      <c r="X73" s="901"/>
      <c r="Y73" s="901"/>
      <c r="Z73" s="862"/>
      <c r="AA73" s="902">
        <v>
30</v>
      </c>
      <c r="AB73" s="901"/>
      <c r="AC73" s="901"/>
      <c r="AD73" s="901"/>
      <c r="AE73" s="862"/>
      <c r="AF73" s="902">
        <v>
30</v>
      </c>
      <c r="AG73" s="901"/>
      <c r="AH73" s="901"/>
      <c r="AI73" s="901"/>
      <c r="AJ73" s="862"/>
      <c r="AK73" s="902" t="s">
        <v>
593</v>
      </c>
      <c r="AL73" s="901"/>
      <c r="AM73" s="901"/>
      <c r="AN73" s="901"/>
      <c r="AO73" s="862"/>
      <c r="AP73" s="902" t="s">
        <v>
593</v>
      </c>
      <c r="AQ73" s="901"/>
      <c r="AR73" s="901"/>
      <c r="AS73" s="901"/>
      <c r="AT73" s="862"/>
      <c r="AU73" s="902" t="s">
        <v>
593</v>
      </c>
      <c r="AV73" s="901"/>
      <c r="AW73" s="901"/>
      <c r="AX73" s="901"/>
      <c r="AY73" s="862"/>
      <c r="AZ73" s="860"/>
      <c r="BA73" s="860"/>
      <c r="BB73" s="860"/>
      <c r="BC73" s="860"/>
      <c r="BD73" s="861"/>
      <c r="BE73" s="237"/>
      <c r="BF73" s="237"/>
      <c r="BG73" s="237"/>
      <c r="BH73" s="237"/>
      <c r="BI73" s="237"/>
      <c r="BJ73" s="237"/>
      <c r="BK73" s="237"/>
      <c r="BL73" s="237"/>
      <c r="BM73" s="237"/>
      <c r="BN73" s="237"/>
      <c r="BO73" s="237"/>
      <c r="BP73" s="237"/>
      <c r="BQ73" s="234">
        <v>
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
7</v>
      </c>
      <c r="B74" s="896" t="s">
        <v>
597</v>
      </c>
      <c r="C74" s="897"/>
      <c r="D74" s="897"/>
      <c r="E74" s="897"/>
      <c r="F74" s="897"/>
      <c r="G74" s="897"/>
      <c r="H74" s="897"/>
      <c r="I74" s="897"/>
      <c r="J74" s="897"/>
      <c r="K74" s="897"/>
      <c r="L74" s="897"/>
      <c r="M74" s="897"/>
      <c r="N74" s="897"/>
      <c r="O74" s="897"/>
      <c r="P74" s="898"/>
      <c r="Q74" s="900">
        <v>
1544</v>
      </c>
      <c r="R74" s="901"/>
      <c r="S74" s="901"/>
      <c r="T74" s="901"/>
      <c r="U74" s="862"/>
      <c r="V74" s="902">
        <v>
1390</v>
      </c>
      <c r="W74" s="901"/>
      <c r="X74" s="901"/>
      <c r="Y74" s="901"/>
      <c r="Z74" s="862"/>
      <c r="AA74" s="902">
        <v>
154</v>
      </c>
      <c r="AB74" s="901"/>
      <c r="AC74" s="901"/>
      <c r="AD74" s="901"/>
      <c r="AE74" s="862"/>
      <c r="AF74" s="902">
        <v>
152</v>
      </c>
      <c r="AG74" s="901"/>
      <c r="AH74" s="901"/>
      <c r="AI74" s="901"/>
      <c r="AJ74" s="862"/>
      <c r="AK74" s="902" t="s">
        <v>
593</v>
      </c>
      <c r="AL74" s="901"/>
      <c r="AM74" s="901"/>
      <c r="AN74" s="901"/>
      <c r="AO74" s="862"/>
      <c r="AP74" s="902" t="s">
        <v>
593</v>
      </c>
      <c r="AQ74" s="901"/>
      <c r="AR74" s="901"/>
      <c r="AS74" s="901"/>
      <c r="AT74" s="862"/>
      <c r="AU74" s="902" t="s">
        <v>
593</v>
      </c>
      <c r="AV74" s="901"/>
      <c r="AW74" s="901"/>
      <c r="AX74" s="901"/>
      <c r="AY74" s="862"/>
      <c r="AZ74" s="860"/>
      <c r="BA74" s="860"/>
      <c r="BB74" s="860"/>
      <c r="BC74" s="860"/>
      <c r="BD74" s="861"/>
      <c r="BE74" s="237"/>
      <c r="BF74" s="237"/>
      <c r="BG74" s="237"/>
      <c r="BH74" s="237"/>
      <c r="BI74" s="237"/>
      <c r="BJ74" s="237"/>
      <c r="BK74" s="237"/>
      <c r="BL74" s="237"/>
      <c r="BM74" s="237"/>
      <c r="BN74" s="237"/>
      <c r="BO74" s="237"/>
      <c r="BP74" s="237"/>
      <c r="BQ74" s="234">
        <v>
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
8</v>
      </c>
      <c r="B75" s="896" t="s">
        <v>
590</v>
      </c>
      <c r="C75" s="897"/>
      <c r="D75" s="897"/>
      <c r="E75" s="897"/>
      <c r="F75" s="897"/>
      <c r="G75" s="897"/>
      <c r="H75" s="897"/>
      <c r="I75" s="897"/>
      <c r="J75" s="897"/>
      <c r="K75" s="897"/>
      <c r="L75" s="897"/>
      <c r="M75" s="897"/>
      <c r="N75" s="897"/>
      <c r="O75" s="897"/>
      <c r="P75" s="898"/>
      <c r="Q75" s="900">
        <v>
503</v>
      </c>
      <c r="R75" s="901"/>
      <c r="S75" s="901"/>
      <c r="T75" s="901"/>
      <c r="U75" s="862"/>
      <c r="V75" s="902">
        <v>
415</v>
      </c>
      <c r="W75" s="901"/>
      <c r="X75" s="901"/>
      <c r="Y75" s="901"/>
      <c r="Z75" s="862"/>
      <c r="AA75" s="902">
        <v>
88</v>
      </c>
      <c r="AB75" s="901"/>
      <c r="AC75" s="901"/>
      <c r="AD75" s="901"/>
      <c r="AE75" s="862"/>
      <c r="AF75" s="902">
        <v>
88</v>
      </c>
      <c r="AG75" s="901"/>
      <c r="AH75" s="901"/>
      <c r="AI75" s="901"/>
      <c r="AJ75" s="862"/>
      <c r="AK75" s="902" t="s">
        <v>
593</v>
      </c>
      <c r="AL75" s="901"/>
      <c r="AM75" s="901"/>
      <c r="AN75" s="901"/>
      <c r="AO75" s="862"/>
      <c r="AP75" s="902" t="s">
        <v>
593</v>
      </c>
      <c r="AQ75" s="901"/>
      <c r="AR75" s="901"/>
      <c r="AS75" s="901"/>
      <c r="AT75" s="862"/>
      <c r="AU75" s="902" t="s">
        <v>
593</v>
      </c>
      <c r="AV75" s="901"/>
      <c r="AW75" s="901"/>
      <c r="AX75" s="901"/>
      <c r="AY75" s="862"/>
      <c r="AZ75" s="860"/>
      <c r="BA75" s="860"/>
      <c r="BB75" s="860"/>
      <c r="BC75" s="860"/>
      <c r="BD75" s="861"/>
      <c r="BE75" s="237"/>
      <c r="BF75" s="237"/>
      <c r="BG75" s="237"/>
      <c r="BH75" s="237"/>
      <c r="BI75" s="237"/>
      <c r="BJ75" s="237"/>
      <c r="BK75" s="237"/>
      <c r="BL75" s="237"/>
      <c r="BM75" s="237"/>
      <c r="BN75" s="237"/>
      <c r="BO75" s="237"/>
      <c r="BP75" s="237"/>
      <c r="BQ75" s="234">
        <v>
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
9</v>
      </c>
      <c r="B76" s="896" t="s">
        <v>
592</v>
      </c>
      <c r="C76" s="897"/>
      <c r="D76" s="897"/>
      <c r="E76" s="897"/>
      <c r="F76" s="897"/>
      <c r="G76" s="897"/>
      <c r="H76" s="897"/>
      <c r="I76" s="897"/>
      <c r="J76" s="897"/>
      <c r="K76" s="897"/>
      <c r="L76" s="897"/>
      <c r="M76" s="897"/>
      <c r="N76" s="897"/>
      <c r="O76" s="897"/>
      <c r="P76" s="898"/>
      <c r="Q76" s="899">
        <v>
461</v>
      </c>
      <c r="R76" s="858"/>
      <c r="S76" s="858"/>
      <c r="T76" s="858"/>
      <c r="U76" s="858"/>
      <c r="V76" s="858">
        <v>
257</v>
      </c>
      <c r="W76" s="858"/>
      <c r="X76" s="858"/>
      <c r="Y76" s="858"/>
      <c r="Z76" s="858"/>
      <c r="AA76" s="858">
        <v>
204</v>
      </c>
      <c r="AB76" s="858"/>
      <c r="AC76" s="858"/>
      <c r="AD76" s="858"/>
      <c r="AE76" s="858"/>
      <c r="AF76" s="858">
        <v>
204</v>
      </c>
      <c r="AG76" s="858"/>
      <c r="AH76" s="858"/>
      <c r="AI76" s="858"/>
      <c r="AJ76" s="858"/>
      <c r="AK76" s="858" t="s">
        <v>
593</v>
      </c>
      <c r="AL76" s="858"/>
      <c r="AM76" s="858"/>
      <c r="AN76" s="858"/>
      <c r="AO76" s="858"/>
      <c r="AP76" s="858" t="s">
        <v>
593</v>
      </c>
      <c r="AQ76" s="858"/>
      <c r="AR76" s="858"/>
      <c r="AS76" s="858"/>
      <c r="AT76" s="858"/>
      <c r="AU76" s="858" t="s">
        <v>
593</v>
      </c>
      <c r="AV76" s="858"/>
      <c r="AW76" s="858"/>
      <c r="AX76" s="858"/>
      <c r="AY76" s="858"/>
      <c r="AZ76" s="860"/>
      <c r="BA76" s="860"/>
      <c r="BB76" s="860"/>
      <c r="BC76" s="860"/>
      <c r="BD76" s="861"/>
      <c r="BE76" s="237"/>
      <c r="BF76" s="237"/>
      <c r="BG76" s="237"/>
      <c r="BH76" s="237"/>
      <c r="BI76" s="237"/>
      <c r="BJ76" s="237"/>
      <c r="BK76" s="237"/>
      <c r="BL76" s="237"/>
      <c r="BM76" s="237"/>
      <c r="BN76" s="237"/>
      <c r="BO76" s="237"/>
      <c r="BP76" s="237"/>
      <c r="BQ76" s="234">
        <v>
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
10</v>
      </c>
      <c r="B77" s="896" t="s">
        <v>
598</v>
      </c>
      <c r="C77" s="897"/>
      <c r="D77" s="897"/>
      <c r="E77" s="897"/>
      <c r="F77" s="897"/>
      <c r="G77" s="897"/>
      <c r="H77" s="897"/>
      <c r="I77" s="897"/>
      <c r="J77" s="897"/>
      <c r="K77" s="897"/>
      <c r="L77" s="897"/>
      <c r="M77" s="897"/>
      <c r="N77" s="897"/>
      <c r="O77" s="897"/>
      <c r="P77" s="898"/>
      <c r="Q77" s="899">
        <v>
1583</v>
      </c>
      <c r="R77" s="858"/>
      <c r="S77" s="858"/>
      <c r="T77" s="858"/>
      <c r="U77" s="858"/>
      <c r="V77" s="858">
        <v>
1405</v>
      </c>
      <c r="W77" s="858"/>
      <c r="X77" s="858"/>
      <c r="Y77" s="858"/>
      <c r="Z77" s="858"/>
      <c r="AA77" s="858">
        <v>
178</v>
      </c>
      <c r="AB77" s="858"/>
      <c r="AC77" s="858"/>
      <c r="AD77" s="858"/>
      <c r="AE77" s="858"/>
      <c r="AF77" s="858">
        <v>
216</v>
      </c>
      <c r="AG77" s="858"/>
      <c r="AH77" s="858"/>
      <c r="AI77" s="858"/>
      <c r="AJ77" s="858"/>
      <c r="AK77" s="858">
        <v>
9</v>
      </c>
      <c r="AL77" s="858"/>
      <c r="AM77" s="858"/>
      <c r="AN77" s="858"/>
      <c r="AO77" s="858"/>
      <c r="AP77" s="858">
        <v>
1989</v>
      </c>
      <c r="AQ77" s="858"/>
      <c r="AR77" s="858"/>
      <c r="AS77" s="858"/>
      <c r="AT77" s="858"/>
      <c r="AU77" s="858" t="s">
        <v>
599</v>
      </c>
      <c r="AV77" s="858"/>
      <c r="AW77" s="858"/>
      <c r="AX77" s="858"/>
      <c r="AY77" s="858"/>
      <c r="AZ77" s="860"/>
      <c r="BA77" s="860"/>
      <c r="BB77" s="860"/>
      <c r="BC77" s="860"/>
      <c r="BD77" s="861"/>
      <c r="BE77" s="237"/>
      <c r="BF77" s="237"/>
      <c r="BG77" s="237"/>
      <c r="BH77" s="237"/>
      <c r="BI77" s="237"/>
      <c r="BJ77" s="237"/>
      <c r="BK77" s="237"/>
      <c r="BL77" s="237"/>
      <c r="BM77" s="237"/>
      <c r="BN77" s="237"/>
      <c r="BO77" s="237"/>
      <c r="BP77" s="237"/>
      <c r="BQ77" s="234">
        <v>
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
11</v>
      </c>
      <c r="B78" s="896"/>
      <c r="C78" s="897"/>
      <c r="D78" s="897"/>
      <c r="E78" s="897"/>
      <c r="F78" s="897"/>
      <c r="G78" s="897"/>
      <c r="H78" s="897"/>
      <c r="I78" s="897"/>
      <c r="J78" s="897"/>
      <c r="K78" s="897"/>
      <c r="L78" s="897"/>
      <c r="M78" s="897"/>
      <c r="N78" s="897"/>
      <c r="O78" s="897"/>
      <c r="P78" s="898"/>
      <c r="Q78" s="899"/>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
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
12</v>
      </c>
      <c r="B79" s="896"/>
      <c r="C79" s="897"/>
      <c r="D79" s="897"/>
      <c r="E79" s="897"/>
      <c r="F79" s="897"/>
      <c r="G79" s="897"/>
      <c r="H79" s="897"/>
      <c r="I79" s="897"/>
      <c r="J79" s="897"/>
      <c r="K79" s="897"/>
      <c r="L79" s="897"/>
      <c r="M79" s="897"/>
      <c r="N79" s="897"/>
      <c r="O79" s="897"/>
      <c r="P79" s="898"/>
      <c r="Q79" s="899"/>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
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
13</v>
      </c>
      <c r="B80" s="896"/>
      <c r="C80" s="897"/>
      <c r="D80" s="897"/>
      <c r="E80" s="897"/>
      <c r="F80" s="897"/>
      <c r="G80" s="897"/>
      <c r="H80" s="897"/>
      <c r="I80" s="897"/>
      <c r="J80" s="897"/>
      <c r="K80" s="897"/>
      <c r="L80" s="897"/>
      <c r="M80" s="897"/>
      <c r="N80" s="897"/>
      <c r="O80" s="897"/>
      <c r="P80" s="898"/>
      <c r="Q80" s="899"/>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
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
14</v>
      </c>
      <c r="B81" s="896"/>
      <c r="C81" s="897"/>
      <c r="D81" s="897"/>
      <c r="E81" s="897"/>
      <c r="F81" s="897"/>
      <c r="G81" s="897"/>
      <c r="H81" s="897"/>
      <c r="I81" s="897"/>
      <c r="J81" s="897"/>
      <c r="K81" s="897"/>
      <c r="L81" s="897"/>
      <c r="M81" s="897"/>
      <c r="N81" s="897"/>
      <c r="O81" s="897"/>
      <c r="P81" s="898"/>
      <c r="Q81" s="899"/>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
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
15</v>
      </c>
      <c r="B82" s="896"/>
      <c r="C82" s="897"/>
      <c r="D82" s="897"/>
      <c r="E82" s="897"/>
      <c r="F82" s="897"/>
      <c r="G82" s="897"/>
      <c r="H82" s="897"/>
      <c r="I82" s="897"/>
      <c r="J82" s="897"/>
      <c r="K82" s="897"/>
      <c r="L82" s="897"/>
      <c r="M82" s="897"/>
      <c r="N82" s="897"/>
      <c r="O82" s="897"/>
      <c r="P82" s="898"/>
      <c r="Q82" s="899"/>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
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
16</v>
      </c>
      <c r="B83" s="896"/>
      <c r="C83" s="897"/>
      <c r="D83" s="897"/>
      <c r="E83" s="897"/>
      <c r="F83" s="897"/>
      <c r="G83" s="897"/>
      <c r="H83" s="897"/>
      <c r="I83" s="897"/>
      <c r="J83" s="897"/>
      <c r="K83" s="897"/>
      <c r="L83" s="897"/>
      <c r="M83" s="897"/>
      <c r="N83" s="897"/>
      <c r="O83" s="897"/>
      <c r="P83" s="898"/>
      <c r="Q83" s="899"/>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
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
17</v>
      </c>
      <c r="B84" s="896"/>
      <c r="C84" s="897"/>
      <c r="D84" s="897"/>
      <c r="E84" s="897"/>
      <c r="F84" s="897"/>
      <c r="G84" s="897"/>
      <c r="H84" s="897"/>
      <c r="I84" s="897"/>
      <c r="J84" s="897"/>
      <c r="K84" s="897"/>
      <c r="L84" s="897"/>
      <c r="M84" s="897"/>
      <c r="N84" s="897"/>
      <c r="O84" s="897"/>
      <c r="P84" s="898"/>
      <c r="Q84" s="899"/>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
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
18</v>
      </c>
      <c r="B85" s="896"/>
      <c r="C85" s="897"/>
      <c r="D85" s="897"/>
      <c r="E85" s="897"/>
      <c r="F85" s="897"/>
      <c r="G85" s="897"/>
      <c r="H85" s="897"/>
      <c r="I85" s="897"/>
      <c r="J85" s="897"/>
      <c r="K85" s="897"/>
      <c r="L85" s="897"/>
      <c r="M85" s="897"/>
      <c r="N85" s="897"/>
      <c r="O85" s="897"/>
      <c r="P85" s="898"/>
      <c r="Q85" s="899"/>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
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
19</v>
      </c>
      <c r="B86" s="896"/>
      <c r="C86" s="897"/>
      <c r="D86" s="897"/>
      <c r="E86" s="897"/>
      <c r="F86" s="897"/>
      <c r="G86" s="897"/>
      <c r="H86" s="897"/>
      <c r="I86" s="897"/>
      <c r="J86" s="897"/>
      <c r="K86" s="897"/>
      <c r="L86" s="897"/>
      <c r="M86" s="897"/>
      <c r="N86" s="897"/>
      <c r="O86" s="897"/>
      <c r="P86" s="898"/>
      <c r="Q86" s="899"/>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
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
20</v>
      </c>
      <c r="B87" s="903"/>
      <c r="C87" s="904"/>
      <c r="D87" s="904"/>
      <c r="E87" s="904"/>
      <c r="F87" s="904"/>
      <c r="G87" s="904"/>
      <c r="H87" s="904"/>
      <c r="I87" s="904"/>
      <c r="J87" s="904"/>
      <c r="K87" s="904"/>
      <c r="L87" s="904"/>
      <c r="M87" s="904"/>
      <c r="N87" s="904"/>
      <c r="O87" s="904"/>
      <c r="P87" s="905"/>
      <c r="Q87" s="906"/>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7"/>
      <c r="AY87" s="907"/>
      <c r="AZ87" s="908"/>
      <c r="BA87" s="908"/>
      <c r="BB87" s="908"/>
      <c r="BC87" s="908"/>
      <c r="BD87" s="909"/>
      <c r="BE87" s="237"/>
      <c r="BF87" s="237"/>
      <c r="BG87" s="237"/>
      <c r="BH87" s="237"/>
      <c r="BI87" s="237"/>
      <c r="BJ87" s="237"/>
      <c r="BK87" s="237"/>
      <c r="BL87" s="237"/>
      <c r="BM87" s="237"/>
      <c r="BN87" s="237"/>
      <c r="BO87" s="237"/>
      <c r="BP87" s="237"/>
      <c r="BQ87" s="234">
        <v>
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
389</v>
      </c>
      <c r="B88" s="817" t="s">
        <v>
425</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
10893</v>
      </c>
      <c r="AG88" s="872"/>
      <c r="AH88" s="872"/>
      <c r="AI88" s="872"/>
      <c r="AJ88" s="872"/>
      <c r="AK88" s="869"/>
      <c r="AL88" s="869"/>
      <c r="AM88" s="869"/>
      <c r="AN88" s="869"/>
      <c r="AO88" s="869"/>
      <c r="AP88" s="872">
        <v>
1989</v>
      </c>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
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
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
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
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
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
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
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
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
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
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
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
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
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
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
389</v>
      </c>
      <c r="BR102" s="817" t="s">
        <v>
426</v>
      </c>
      <c r="BS102" s="818"/>
      <c r="BT102" s="818"/>
      <c r="BU102" s="818"/>
      <c r="BV102" s="818"/>
      <c r="BW102" s="818"/>
      <c r="BX102" s="818"/>
      <c r="BY102" s="818"/>
      <c r="BZ102" s="818"/>
      <c r="CA102" s="818"/>
      <c r="CB102" s="818"/>
      <c r="CC102" s="818"/>
      <c r="CD102" s="818"/>
      <c r="CE102" s="818"/>
      <c r="CF102" s="818"/>
      <c r="CG102" s="819"/>
      <c r="CH102" s="910"/>
      <c r="CI102" s="911"/>
      <c r="CJ102" s="911"/>
      <c r="CK102" s="911"/>
      <c r="CL102" s="912"/>
      <c r="CM102" s="910"/>
      <c r="CN102" s="911"/>
      <c r="CO102" s="911"/>
      <c r="CP102" s="911"/>
      <c r="CQ102" s="912"/>
      <c r="CR102" s="913">
        <v>
78</v>
      </c>
      <c r="CS102" s="880"/>
      <c r="CT102" s="880"/>
      <c r="CU102" s="880"/>
      <c r="CV102" s="914"/>
      <c r="CW102" s="913"/>
      <c r="CX102" s="880"/>
      <c r="CY102" s="880"/>
      <c r="CZ102" s="880"/>
      <c r="DA102" s="914"/>
      <c r="DB102" s="913"/>
      <c r="DC102" s="880"/>
      <c r="DD102" s="880"/>
      <c r="DE102" s="880"/>
      <c r="DF102" s="914"/>
      <c r="DG102" s="913"/>
      <c r="DH102" s="880"/>
      <c r="DI102" s="880"/>
      <c r="DJ102" s="880"/>
      <c r="DK102" s="914"/>
      <c r="DL102" s="913"/>
      <c r="DM102" s="880"/>
      <c r="DN102" s="880"/>
      <c r="DO102" s="880"/>
      <c r="DP102" s="914"/>
      <c r="DQ102" s="913"/>
      <c r="DR102" s="880"/>
      <c r="DS102" s="880"/>
      <c r="DT102" s="880"/>
      <c r="DU102" s="914"/>
      <c r="DV102" s="817"/>
      <c r="DW102" s="818"/>
      <c r="DX102" s="818"/>
      <c r="DY102" s="818"/>
      <c r="DZ102" s="93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38" t="s">
        <v>
427</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39" t="s">
        <v>
428</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
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
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0" t="s">
        <v>
431</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
432</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26" customFormat="1" ht="26.25" customHeight="1" x14ac:dyDescent="0.15">
      <c r="A109" s="935" t="s">
        <v>
433</v>
      </c>
      <c r="B109" s="916"/>
      <c r="C109" s="916"/>
      <c r="D109" s="916"/>
      <c r="E109" s="916"/>
      <c r="F109" s="916"/>
      <c r="G109" s="916"/>
      <c r="H109" s="916"/>
      <c r="I109" s="916"/>
      <c r="J109" s="916"/>
      <c r="K109" s="916"/>
      <c r="L109" s="916"/>
      <c r="M109" s="916"/>
      <c r="N109" s="916"/>
      <c r="O109" s="916"/>
      <c r="P109" s="916"/>
      <c r="Q109" s="916"/>
      <c r="R109" s="916"/>
      <c r="S109" s="916"/>
      <c r="T109" s="916"/>
      <c r="U109" s="916"/>
      <c r="V109" s="916"/>
      <c r="W109" s="916"/>
      <c r="X109" s="916"/>
      <c r="Y109" s="916"/>
      <c r="Z109" s="917"/>
      <c r="AA109" s="915" t="s">
        <v>
434</v>
      </c>
      <c r="AB109" s="916"/>
      <c r="AC109" s="916"/>
      <c r="AD109" s="916"/>
      <c r="AE109" s="917"/>
      <c r="AF109" s="915" t="s">
        <v>
435</v>
      </c>
      <c r="AG109" s="916"/>
      <c r="AH109" s="916"/>
      <c r="AI109" s="916"/>
      <c r="AJ109" s="917"/>
      <c r="AK109" s="915" t="s">
        <v>
303</v>
      </c>
      <c r="AL109" s="916"/>
      <c r="AM109" s="916"/>
      <c r="AN109" s="916"/>
      <c r="AO109" s="917"/>
      <c r="AP109" s="915" t="s">
        <v>
436</v>
      </c>
      <c r="AQ109" s="916"/>
      <c r="AR109" s="916"/>
      <c r="AS109" s="916"/>
      <c r="AT109" s="918"/>
      <c r="AU109" s="935" t="s">
        <v>
433</v>
      </c>
      <c r="AV109" s="916"/>
      <c r="AW109" s="916"/>
      <c r="AX109" s="916"/>
      <c r="AY109" s="916"/>
      <c r="AZ109" s="916"/>
      <c r="BA109" s="916"/>
      <c r="BB109" s="916"/>
      <c r="BC109" s="916"/>
      <c r="BD109" s="916"/>
      <c r="BE109" s="916"/>
      <c r="BF109" s="916"/>
      <c r="BG109" s="916"/>
      <c r="BH109" s="916"/>
      <c r="BI109" s="916"/>
      <c r="BJ109" s="916"/>
      <c r="BK109" s="916"/>
      <c r="BL109" s="916"/>
      <c r="BM109" s="916"/>
      <c r="BN109" s="916"/>
      <c r="BO109" s="916"/>
      <c r="BP109" s="917"/>
      <c r="BQ109" s="915" t="s">
        <v>
434</v>
      </c>
      <c r="BR109" s="916"/>
      <c r="BS109" s="916"/>
      <c r="BT109" s="916"/>
      <c r="BU109" s="917"/>
      <c r="BV109" s="915" t="s">
        <v>
435</v>
      </c>
      <c r="BW109" s="916"/>
      <c r="BX109" s="916"/>
      <c r="BY109" s="916"/>
      <c r="BZ109" s="917"/>
      <c r="CA109" s="915" t="s">
        <v>
303</v>
      </c>
      <c r="CB109" s="916"/>
      <c r="CC109" s="916"/>
      <c r="CD109" s="916"/>
      <c r="CE109" s="917"/>
      <c r="CF109" s="936" t="s">
        <v>
436</v>
      </c>
      <c r="CG109" s="936"/>
      <c r="CH109" s="936"/>
      <c r="CI109" s="936"/>
      <c r="CJ109" s="936"/>
      <c r="CK109" s="915" t="s">
        <v>
437</v>
      </c>
      <c r="CL109" s="916"/>
      <c r="CM109" s="916"/>
      <c r="CN109" s="916"/>
      <c r="CO109" s="916"/>
      <c r="CP109" s="916"/>
      <c r="CQ109" s="916"/>
      <c r="CR109" s="916"/>
      <c r="CS109" s="916"/>
      <c r="CT109" s="916"/>
      <c r="CU109" s="916"/>
      <c r="CV109" s="916"/>
      <c r="CW109" s="916"/>
      <c r="CX109" s="916"/>
      <c r="CY109" s="916"/>
      <c r="CZ109" s="916"/>
      <c r="DA109" s="916"/>
      <c r="DB109" s="916"/>
      <c r="DC109" s="916"/>
      <c r="DD109" s="916"/>
      <c r="DE109" s="916"/>
      <c r="DF109" s="917"/>
      <c r="DG109" s="915" t="s">
        <v>
434</v>
      </c>
      <c r="DH109" s="916"/>
      <c r="DI109" s="916"/>
      <c r="DJ109" s="916"/>
      <c r="DK109" s="917"/>
      <c r="DL109" s="915" t="s">
        <v>
435</v>
      </c>
      <c r="DM109" s="916"/>
      <c r="DN109" s="916"/>
      <c r="DO109" s="916"/>
      <c r="DP109" s="917"/>
      <c r="DQ109" s="915" t="s">
        <v>
303</v>
      </c>
      <c r="DR109" s="916"/>
      <c r="DS109" s="916"/>
      <c r="DT109" s="916"/>
      <c r="DU109" s="917"/>
      <c r="DV109" s="915" t="s">
        <v>
436</v>
      </c>
      <c r="DW109" s="916"/>
      <c r="DX109" s="916"/>
      <c r="DY109" s="916"/>
      <c r="DZ109" s="918"/>
    </row>
    <row r="110" spans="1:131" s="226" customFormat="1" ht="26.25" customHeight="1" x14ac:dyDescent="0.15">
      <c r="A110" s="919" t="s">
        <v>
438</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
2206148</v>
      </c>
      <c r="AB110" s="923"/>
      <c r="AC110" s="923"/>
      <c r="AD110" s="923"/>
      <c r="AE110" s="924"/>
      <c r="AF110" s="925">
        <v>
2316070</v>
      </c>
      <c r="AG110" s="923"/>
      <c r="AH110" s="923"/>
      <c r="AI110" s="923"/>
      <c r="AJ110" s="924"/>
      <c r="AK110" s="925">
        <v>
2440038</v>
      </c>
      <c r="AL110" s="923"/>
      <c r="AM110" s="923"/>
      <c r="AN110" s="923"/>
      <c r="AO110" s="924"/>
      <c r="AP110" s="926">
        <v>
21</v>
      </c>
      <c r="AQ110" s="927"/>
      <c r="AR110" s="927"/>
      <c r="AS110" s="927"/>
      <c r="AT110" s="928"/>
      <c r="AU110" s="929" t="s">
        <v>
73</v>
      </c>
      <c r="AV110" s="930"/>
      <c r="AW110" s="930"/>
      <c r="AX110" s="930"/>
      <c r="AY110" s="930"/>
      <c r="AZ110" s="952" t="s">
        <v>
439</v>
      </c>
      <c r="BA110" s="920"/>
      <c r="BB110" s="920"/>
      <c r="BC110" s="920"/>
      <c r="BD110" s="920"/>
      <c r="BE110" s="920"/>
      <c r="BF110" s="920"/>
      <c r="BG110" s="920"/>
      <c r="BH110" s="920"/>
      <c r="BI110" s="920"/>
      <c r="BJ110" s="920"/>
      <c r="BK110" s="920"/>
      <c r="BL110" s="920"/>
      <c r="BM110" s="920"/>
      <c r="BN110" s="920"/>
      <c r="BO110" s="920"/>
      <c r="BP110" s="921"/>
      <c r="BQ110" s="953">
        <v>
27335087</v>
      </c>
      <c r="BR110" s="954"/>
      <c r="BS110" s="954"/>
      <c r="BT110" s="954"/>
      <c r="BU110" s="954"/>
      <c r="BV110" s="954">
        <v>
28352888</v>
      </c>
      <c r="BW110" s="954"/>
      <c r="BX110" s="954"/>
      <c r="BY110" s="954"/>
      <c r="BZ110" s="954"/>
      <c r="CA110" s="954">
        <v>
28621878</v>
      </c>
      <c r="CB110" s="954"/>
      <c r="CC110" s="954"/>
      <c r="CD110" s="954"/>
      <c r="CE110" s="954"/>
      <c r="CF110" s="967">
        <v>
246.9</v>
      </c>
      <c r="CG110" s="968"/>
      <c r="CH110" s="968"/>
      <c r="CI110" s="968"/>
      <c r="CJ110" s="968"/>
      <c r="CK110" s="969" t="s">
        <v>
440</v>
      </c>
      <c r="CL110" s="970"/>
      <c r="CM110" s="952" t="s">
        <v>
441</v>
      </c>
      <c r="CN110" s="920"/>
      <c r="CO110" s="920"/>
      <c r="CP110" s="920"/>
      <c r="CQ110" s="920"/>
      <c r="CR110" s="920"/>
      <c r="CS110" s="920"/>
      <c r="CT110" s="920"/>
      <c r="CU110" s="920"/>
      <c r="CV110" s="920"/>
      <c r="CW110" s="920"/>
      <c r="CX110" s="920"/>
      <c r="CY110" s="920"/>
      <c r="CZ110" s="920"/>
      <c r="DA110" s="920"/>
      <c r="DB110" s="920"/>
      <c r="DC110" s="920"/>
      <c r="DD110" s="920"/>
      <c r="DE110" s="920"/>
      <c r="DF110" s="921"/>
      <c r="DG110" s="953" t="s">
        <v>
416</v>
      </c>
      <c r="DH110" s="954"/>
      <c r="DI110" s="954"/>
      <c r="DJ110" s="954"/>
      <c r="DK110" s="954"/>
      <c r="DL110" s="954" t="s">
        <v>
442</v>
      </c>
      <c r="DM110" s="954"/>
      <c r="DN110" s="954"/>
      <c r="DO110" s="954"/>
      <c r="DP110" s="954"/>
      <c r="DQ110" s="954" t="s">
        <v>
416</v>
      </c>
      <c r="DR110" s="954"/>
      <c r="DS110" s="954"/>
      <c r="DT110" s="954"/>
      <c r="DU110" s="954"/>
      <c r="DV110" s="955" t="s">
        <v>
416</v>
      </c>
      <c r="DW110" s="955"/>
      <c r="DX110" s="955"/>
      <c r="DY110" s="955"/>
      <c r="DZ110" s="956"/>
    </row>
    <row r="111" spans="1:131" s="226" customFormat="1" ht="26.25" customHeight="1" x14ac:dyDescent="0.15">
      <c r="A111" s="957" t="s">
        <v>
443</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
444</v>
      </c>
      <c r="AB111" s="961"/>
      <c r="AC111" s="961"/>
      <c r="AD111" s="961"/>
      <c r="AE111" s="962"/>
      <c r="AF111" s="963" t="s">
        <v>
445</v>
      </c>
      <c r="AG111" s="961"/>
      <c r="AH111" s="961"/>
      <c r="AI111" s="961"/>
      <c r="AJ111" s="962"/>
      <c r="AK111" s="963" t="s">
        <v>
446</v>
      </c>
      <c r="AL111" s="961"/>
      <c r="AM111" s="961"/>
      <c r="AN111" s="961"/>
      <c r="AO111" s="962"/>
      <c r="AP111" s="964" t="s">
        <v>
446</v>
      </c>
      <c r="AQ111" s="965"/>
      <c r="AR111" s="965"/>
      <c r="AS111" s="965"/>
      <c r="AT111" s="966"/>
      <c r="AU111" s="931"/>
      <c r="AV111" s="932"/>
      <c r="AW111" s="932"/>
      <c r="AX111" s="932"/>
      <c r="AY111" s="932"/>
      <c r="AZ111" s="945" t="s">
        <v>
447</v>
      </c>
      <c r="BA111" s="946"/>
      <c r="BB111" s="946"/>
      <c r="BC111" s="946"/>
      <c r="BD111" s="946"/>
      <c r="BE111" s="946"/>
      <c r="BF111" s="946"/>
      <c r="BG111" s="946"/>
      <c r="BH111" s="946"/>
      <c r="BI111" s="946"/>
      <c r="BJ111" s="946"/>
      <c r="BK111" s="946"/>
      <c r="BL111" s="946"/>
      <c r="BM111" s="946"/>
      <c r="BN111" s="946"/>
      <c r="BO111" s="946"/>
      <c r="BP111" s="947"/>
      <c r="BQ111" s="948" t="s">
        <v>
446</v>
      </c>
      <c r="BR111" s="949"/>
      <c r="BS111" s="949"/>
      <c r="BT111" s="949"/>
      <c r="BU111" s="949"/>
      <c r="BV111" s="949" t="s">
        <v>
448</v>
      </c>
      <c r="BW111" s="949"/>
      <c r="BX111" s="949"/>
      <c r="BY111" s="949"/>
      <c r="BZ111" s="949"/>
      <c r="CA111" s="949" t="s">
        <v>
446</v>
      </c>
      <c r="CB111" s="949"/>
      <c r="CC111" s="949"/>
      <c r="CD111" s="949"/>
      <c r="CE111" s="949"/>
      <c r="CF111" s="943" t="s">
        <v>
446</v>
      </c>
      <c r="CG111" s="944"/>
      <c r="CH111" s="944"/>
      <c r="CI111" s="944"/>
      <c r="CJ111" s="944"/>
      <c r="CK111" s="971"/>
      <c r="CL111" s="972"/>
      <c r="CM111" s="945" t="s">
        <v>
449</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
444</v>
      </c>
      <c r="DH111" s="949"/>
      <c r="DI111" s="949"/>
      <c r="DJ111" s="949"/>
      <c r="DK111" s="949"/>
      <c r="DL111" s="949" t="s">
        <v>
445</v>
      </c>
      <c r="DM111" s="949"/>
      <c r="DN111" s="949"/>
      <c r="DO111" s="949"/>
      <c r="DP111" s="949"/>
      <c r="DQ111" s="949" t="s">
        <v>
444</v>
      </c>
      <c r="DR111" s="949"/>
      <c r="DS111" s="949"/>
      <c r="DT111" s="949"/>
      <c r="DU111" s="949"/>
      <c r="DV111" s="950" t="s">
        <v>
446</v>
      </c>
      <c r="DW111" s="950"/>
      <c r="DX111" s="950"/>
      <c r="DY111" s="950"/>
      <c r="DZ111" s="951"/>
    </row>
    <row r="112" spans="1:131" s="226" customFormat="1" ht="26.25" customHeight="1" x14ac:dyDescent="0.15">
      <c r="A112" s="975" t="s">
        <v>
450</v>
      </c>
      <c r="B112" s="976"/>
      <c r="C112" s="946" t="s">
        <v>
451</v>
      </c>
      <c r="D112" s="946"/>
      <c r="E112" s="946"/>
      <c r="F112" s="946"/>
      <c r="G112" s="946"/>
      <c r="H112" s="946"/>
      <c r="I112" s="946"/>
      <c r="J112" s="946"/>
      <c r="K112" s="946"/>
      <c r="L112" s="946"/>
      <c r="M112" s="946"/>
      <c r="N112" s="946"/>
      <c r="O112" s="946"/>
      <c r="P112" s="946"/>
      <c r="Q112" s="946"/>
      <c r="R112" s="946"/>
      <c r="S112" s="946"/>
      <c r="T112" s="946"/>
      <c r="U112" s="946"/>
      <c r="V112" s="946"/>
      <c r="W112" s="946"/>
      <c r="X112" s="946"/>
      <c r="Y112" s="946"/>
      <c r="Z112" s="947"/>
      <c r="AA112" s="981" t="s">
        <v>
448</v>
      </c>
      <c r="AB112" s="982"/>
      <c r="AC112" s="982"/>
      <c r="AD112" s="982"/>
      <c r="AE112" s="983"/>
      <c r="AF112" s="984" t="s">
        <v>
452</v>
      </c>
      <c r="AG112" s="982"/>
      <c r="AH112" s="982"/>
      <c r="AI112" s="982"/>
      <c r="AJ112" s="983"/>
      <c r="AK112" s="984" t="s">
        <v>
448</v>
      </c>
      <c r="AL112" s="982"/>
      <c r="AM112" s="982"/>
      <c r="AN112" s="982"/>
      <c r="AO112" s="983"/>
      <c r="AP112" s="985" t="s">
        <v>
452</v>
      </c>
      <c r="AQ112" s="986"/>
      <c r="AR112" s="986"/>
      <c r="AS112" s="986"/>
      <c r="AT112" s="987"/>
      <c r="AU112" s="931"/>
      <c r="AV112" s="932"/>
      <c r="AW112" s="932"/>
      <c r="AX112" s="932"/>
      <c r="AY112" s="932"/>
      <c r="AZ112" s="945" t="s">
        <v>
453</v>
      </c>
      <c r="BA112" s="946"/>
      <c r="BB112" s="946"/>
      <c r="BC112" s="946"/>
      <c r="BD112" s="946"/>
      <c r="BE112" s="946"/>
      <c r="BF112" s="946"/>
      <c r="BG112" s="946"/>
      <c r="BH112" s="946"/>
      <c r="BI112" s="946"/>
      <c r="BJ112" s="946"/>
      <c r="BK112" s="946"/>
      <c r="BL112" s="946"/>
      <c r="BM112" s="946"/>
      <c r="BN112" s="946"/>
      <c r="BO112" s="946"/>
      <c r="BP112" s="947"/>
      <c r="BQ112" s="948">
        <v>
12128213</v>
      </c>
      <c r="BR112" s="949"/>
      <c r="BS112" s="949"/>
      <c r="BT112" s="949"/>
      <c r="BU112" s="949"/>
      <c r="BV112" s="949">
        <v>
11403170</v>
      </c>
      <c r="BW112" s="949"/>
      <c r="BX112" s="949"/>
      <c r="BY112" s="949"/>
      <c r="BZ112" s="949"/>
      <c r="CA112" s="949">
        <v>
10365561</v>
      </c>
      <c r="CB112" s="949"/>
      <c r="CC112" s="949"/>
      <c r="CD112" s="949"/>
      <c r="CE112" s="949"/>
      <c r="CF112" s="943">
        <v>
89.4</v>
      </c>
      <c r="CG112" s="944"/>
      <c r="CH112" s="944"/>
      <c r="CI112" s="944"/>
      <c r="CJ112" s="944"/>
      <c r="CK112" s="971"/>
      <c r="CL112" s="972"/>
      <c r="CM112" s="945" t="s">
        <v>
454</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
452</v>
      </c>
      <c r="DH112" s="949"/>
      <c r="DI112" s="949"/>
      <c r="DJ112" s="949"/>
      <c r="DK112" s="949"/>
      <c r="DL112" s="949" t="s">
        <v>
446</v>
      </c>
      <c r="DM112" s="949"/>
      <c r="DN112" s="949"/>
      <c r="DO112" s="949"/>
      <c r="DP112" s="949"/>
      <c r="DQ112" s="949" t="s">
        <v>
446</v>
      </c>
      <c r="DR112" s="949"/>
      <c r="DS112" s="949"/>
      <c r="DT112" s="949"/>
      <c r="DU112" s="949"/>
      <c r="DV112" s="950" t="s">
        <v>
448</v>
      </c>
      <c r="DW112" s="950"/>
      <c r="DX112" s="950"/>
      <c r="DY112" s="950"/>
      <c r="DZ112" s="951"/>
    </row>
    <row r="113" spans="1:130" s="226" customFormat="1" ht="26.25" customHeight="1" x14ac:dyDescent="0.15">
      <c r="A113" s="977"/>
      <c r="B113" s="978"/>
      <c r="C113" s="946" t="s">
        <v>
455</v>
      </c>
      <c r="D113" s="946"/>
      <c r="E113" s="946"/>
      <c r="F113" s="946"/>
      <c r="G113" s="946"/>
      <c r="H113" s="946"/>
      <c r="I113" s="946"/>
      <c r="J113" s="946"/>
      <c r="K113" s="946"/>
      <c r="L113" s="946"/>
      <c r="M113" s="946"/>
      <c r="N113" s="946"/>
      <c r="O113" s="946"/>
      <c r="P113" s="946"/>
      <c r="Q113" s="946"/>
      <c r="R113" s="946"/>
      <c r="S113" s="946"/>
      <c r="T113" s="946"/>
      <c r="U113" s="946"/>
      <c r="V113" s="946"/>
      <c r="W113" s="946"/>
      <c r="X113" s="946"/>
      <c r="Y113" s="946"/>
      <c r="Z113" s="947"/>
      <c r="AA113" s="960">
        <v>
909011</v>
      </c>
      <c r="AB113" s="961"/>
      <c r="AC113" s="961"/>
      <c r="AD113" s="961"/>
      <c r="AE113" s="962"/>
      <c r="AF113" s="963">
        <v>
717479</v>
      </c>
      <c r="AG113" s="961"/>
      <c r="AH113" s="961"/>
      <c r="AI113" s="961"/>
      <c r="AJ113" s="962"/>
      <c r="AK113" s="963">
        <v>
688761</v>
      </c>
      <c r="AL113" s="961"/>
      <c r="AM113" s="961"/>
      <c r="AN113" s="961"/>
      <c r="AO113" s="962"/>
      <c r="AP113" s="964">
        <v>
5.9</v>
      </c>
      <c r="AQ113" s="965"/>
      <c r="AR113" s="965"/>
      <c r="AS113" s="965"/>
      <c r="AT113" s="966"/>
      <c r="AU113" s="931"/>
      <c r="AV113" s="932"/>
      <c r="AW113" s="932"/>
      <c r="AX113" s="932"/>
      <c r="AY113" s="932"/>
      <c r="AZ113" s="945" t="s">
        <v>
456</v>
      </c>
      <c r="BA113" s="946"/>
      <c r="BB113" s="946"/>
      <c r="BC113" s="946"/>
      <c r="BD113" s="946"/>
      <c r="BE113" s="946"/>
      <c r="BF113" s="946"/>
      <c r="BG113" s="946"/>
      <c r="BH113" s="946"/>
      <c r="BI113" s="946"/>
      <c r="BJ113" s="946"/>
      <c r="BK113" s="946"/>
      <c r="BL113" s="946"/>
      <c r="BM113" s="946"/>
      <c r="BN113" s="946"/>
      <c r="BO113" s="946"/>
      <c r="BP113" s="947"/>
      <c r="BQ113" s="948">
        <v>
8766</v>
      </c>
      <c r="BR113" s="949"/>
      <c r="BS113" s="949"/>
      <c r="BT113" s="949"/>
      <c r="BU113" s="949"/>
      <c r="BV113" s="949" t="s">
        <v>
452</v>
      </c>
      <c r="BW113" s="949"/>
      <c r="BX113" s="949"/>
      <c r="BY113" s="949"/>
      <c r="BZ113" s="949"/>
      <c r="CA113" s="949" t="s">
        <v>
448</v>
      </c>
      <c r="CB113" s="949"/>
      <c r="CC113" s="949"/>
      <c r="CD113" s="949"/>
      <c r="CE113" s="949"/>
      <c r="CF113" s="943" t="s">
        <v>
446</v>
      </c>
      <c r="CG113" s="944"/>
      <c r="CH113" s="944"/>
      <c r="CI113" s="944"/>
      <c r="CJ113" s="944"/>
      <c r="CK113" s="971"/>
      <c r="CL113" s="972"/>
      <c r="CM113" s="945" t="s">
        <v>
457</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1" t="s">
        <v>
448</v>
      </c>
      <c r="DH113" s="982"/>
      <c r="DI113" s="982"/>
      <c r="DJ113" s="982"/>
      <c r="DK113" s="983"/>
      <c r="DL113" s="984" t="s">
        <v>
448</v>
      </c>
      <c r="DM113" s="982"/>
      <c r="DN113" s="982"/>
      <c r="DO113" s="982"/>
      <c r="DP113" s="983"/>
      <c r="DQ113" s="984" t="s">
        <v>
444</v>
      </c>
      <c r="DR113" s="982"/>
      <c r="DS113" s="982"/>
      <c r="DT113" s="982"/>
      <c r="DU113" s="983"/>
      <c r="DV113" s="985" t="s">
        <v>
446</v>
      </c>
      <c r="DW113" s="986"/>
      <c r="DX113" s="986"/>
      <c r="DY113" s="986"/>
      <c r="DZ113" s="987"/>
    </row>
    <row r="114" spans="1:130" s="226" customFormat="1" ht="26.25" customHeight="1" x14ac:dyDescent="0.15">
      <c r="A114" s="977"/>
      <c r="B114" s="978"/>
      <c r="C114" s="946" t="s">
        <v>
458</v>
      </c>
      <c r="D114" s="946"/>
      <c r="E114" s="946"/>
      <c r="F114" s="946"/>
      <c r="G114" s="946"/>
      <c r="H114" s="946"/>
      <c r="I114" s="946"/>
      <c r="J114" s="946"/>
      <c r="K114" s="946"/>
      <c r="L114" s="946"/>
      <c r="M114" s="946"/>
      <c r="N114" s="946"/>
      <c r="O114" s="946"/>
      <c r="P114" s="946"/>
      <c r="Q114" s="946"/>
      <c r="R114" s="946"/>
      <c r="S114" s="946"/>
      <c r="T114" s="946"/>
      <c r="U114" s="946"/>
      <c r="V114" s="946"/>
      <c r="W114" s="946"/>
      <c r="X114" s="946"/>
      <c r="Y114" s="946"/>
      <c r="Z114" s="947"/>
      <c r="AA114" s="981">
        <v>
8569</v>
      </c>
      <c r="AB114" s="982"/>
      <c r="AC114" s="982"/>
      <c r="AD114" s="982"/>
      <c r="AE114" s="983"/>
      <c r="AF114" s="984" t="s">
        <v>
452</v>
      </c>
      <c r="AG114" s="982"/>
      <c r="AH114" s="982"/>
      <c r="AI114" s="982"/>
      <c r="AJ114" s="983"/>
      <c r="AK114" s="984" t="s">
        <v>
444</v>
      </c>
      <c r="AL114" s="982"/>
      <c r="AM114" s="982"/>
      <c r="AN114" s="982"/>
      <c r="AO114" s="983"/>
      <c r="AP114" s="985" t="s">
        <v>
391</v>
      </c>
      <c r="AQ114" s="986"/>
      <c r="AR114" s="986"/>
      <c r="AS114" s="986"/>
      <c r="AT114" s="987"/>
      <c r="AU114" s="931"/>
      <c r="AV114" s="932"/>
      <c r="AW114" s="932"/>
      <c r="AX114" s="932"/>
      <c r="AY114" s="932"/>
      <c r="AZ114" s="945" t="s">
        <v>
459</v>
      </c>
      <c r="BA114" s="946"/>
      <c r="BB114" s="946"/>
      <c r="BC114" s="946"/>
      <c r="BD114" s="946"/>
      <c r="BE114" s="946"/>
      <c r="BF114" s="946"/>
      <c r="BG114" s="946"/>
      <c r="BH114" s="946"/>
      <c r="BI114" s="946"/>
      <c r="BJ114" s="946"/>
      <c r="BK114" s="946"/>
      <c r="BL114" s="946"/>
      <c r="BM114" s="946"/>
      <c r="BN114" s="946"/>
      <c r="BO114" s="946"/>
      <c r="BP114" s="947"/>
      <c r="BQ114" s="948">
        <v>
3048076</v>
      </c>
      <c r="BR114" s="949"/>
      <c r="BS114" s="949"/>
      <c r="BT114" s="949"/>
      <c r="BU114" s="949"/>
      <c r="BV114" s="949">
        <v>
2934224</v>
      </c>
      <c r="BW114" s="949"/>
      <c r="BX114" s="949"/>
      <c r="BY114" s="949"/>
      <c r="BZ114" s="949"/>
      <c r="CA114" s="949">
        <v>
3058856</v>
      </c>
      <c r="CB114" s="949"/>
      <c r="CC114" s="949"/>
      <c r="CD114" s="949"/>
      <c r="CE114" s="949"/>
      <c r="CF114" s="943">
        <v>
26.4</v>
      </c>
      <c r="CG114" s="944"/>
      <c r="CH114" s="944"/>
      <c r="CI114" s="944"/>
      <c r="CJ114" s="944"/>
      <c r="CK114" s="971"/>
      <c r="CL114" s="972"/>
      <c r="CM114" s="945" t="s">
        <v>
460</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1" t="s">
        <v>
452</v>
      </c>
      <c r="DH114" s="982"/>
      <c r="DI114" s="982"/>
      <c r="DJ114" s="982"/>
      <c r="DK114" s="983"/>
      <c r="DL114" s="984" t="s">
        <v>
448</v>
      </c>
      <c r="DM114" s="982"/>
      <c r="DN114" s="982"/>
      <c r="DO114" s="982"/>
      <c r="DP114" s="983"/>
      <c r="DQ114" s="984" t="s">
        <v>
448</v>
      </c>
      <c r="DR114" s="982"/>
      <c r="DS114" s="982"/>
      <c r="DT114" s="982"/>
      <c r="DU114" s="983"/>
      <c r="DV114" s="985" t="s">
        <v>
452</v>
      </c>
      <c r="DW114" s="986"/>
      <c r="DX114" s="986"/>
      <c r="DY114" s="986"/>
      <c r="DZ114" s="987"/>
    </row>
    <row r="115" spans="1:130" s="226" customFormat="1" ht="26.25" customHeight="1" x14ac:dyDescent="0.15">
      <c r="A115" s="977"/>
      <c r="B115" s="978"/>
      <c r="C115" s="946" t="s">
        <v>
461</v>
      </c>
      <c r="D115" s="946"/>
      <c r="E115" s="946"/>
      <c r="F115" s="946"/>
      <c r="G115" s="946"/>
      <c r="H115" s="946"/>
      <c r="I115" s="946"/>
      <c r="J115" s="946"/>
      <c r="K115" s="946"/>
      <c r="L115" s="946"/>
      <c r="M115" s="946"/>
      <c r="N115" s="946"/>
      <c r="O115" s="946"/>
      <c r="P115" s="946"/>
      <c r="Q115" s="946"/>
      <c r="R115" s="946"/>
      <c r="S115" s="946"/>
      <c r="T115" s="946"/>
      <c r="U115" s="946"/>
      <c r="V115" s="946"/>
      <c r="W115" s="946"/>
      <c r="X115" s="946"/>
      <c r="Y115" s="946"/>
      <c r="Z115" s="947"/>
      <c r="AA115" s="960" t="s">
        <v>
448</v>
      </c>
      <c r="AB115" s="961"/>
      <c r="AC115" s="961"/>
      <c r="AD115" s="961"/>
      <c r="AE115" s="962"/>
      <c r="AF115" s="963" t="s">
        <v>
448</v>
      </c>
      <c r="AG115" s="961"/>
      <c r="AH115" s="961"/>
      <c r="AI115" s="961"/>
      <c r="AJ115" s="962"/>
      <c r="AK115" s="963" t="s">
        <v>
452</v>
      </c>
      <c r="AL115" s="961"/>
      <c r="AM115" s="961"/>
      <c r="AN115" s="961"/>
      <c r="AO115" s="962"/>
      <c r="AP115" s="964" t="s">
        <v>
391</v>
      </c>
      <c r="AQ115" s="965"/>
      <c r="AR115" s="965"/>
      <c r="AS115" s="965"/>
      <c r="AT115" s="966"/>
      <c r="AU115" s="931"/>
      <c r="AV115" s="932"/>
      <c r="AW115" s="932"/>
      <c r="AX115" s="932"/>
      <c r="AY115" s="932"/>
      <c r="AZ115" s="945" t="s">
        <v>
462</v>
      </c>
      <c r="BA115" s="946"/>
      <c r="BB115" s="946"/>
      <c r="BC115" s="946"/>
      <c r="BD115" s="946"/>
      <c r="BE115" s="946"/>
      <c r="BF115" s="946"/>
      <c r="BG115" s="946"/>
      <c r="BH115" s="946"/>
      <c r="BI115" s="946"/>
      <c r="BJ115" s="946"/>
      <c r="BK115" s="946"/>
      <c r="BL115" s="946"/>
      <c r="BM115" s="946"/>
      <c r="BN115" s="946"/>
      <c r="BO115" s="946"/>
      <c r="BP115" s="947"/>
      <c r="BQ115" s="948" t="s">
        <v>
448</v>
      </c>
      <c r="BR115" s="949"/>
      <c r="BS115" s="949"/>
      <c r="BT115" s="949"/>
      <c r="BU115" s="949"/>
      <c r="BV115" s="949">
        <v>
2352</v>
      </c>
      <c r="BW115" s="949"/>
      <c r="BX115" s="949"/>
      <c r="BY115" s="949"/>
      <c r="BZ115" s="949"/>
      <c r="CA115" s="949" t="s">
        <v>
446</v>
      </c>
      <c r="CB115" s="949"/>
      <c r="CC115" s="949"/>
      <c r="CD115" s="949"/>
      <c r="CE115" s="949"/>
      <c r="CF115" s="943" t="s">
        <v>
446</v>
      </c>
      <c r="CG115" s="944"/>
      <c r="CH115" s="944"/>
      <c r="CI115" s="944"/>
      <c r="CJ115" s="944"/>
      <c r="CK115" s="971"/>
      <c r="CL115" s="972"/>
      <c r="CM115" s="945" t="s">
        <v>
463</v>
      </c>
      <c r="CN115" s="946"/>
      <c r="CO115" s="946"/>
      <c r="CP115" s="946"/>
      <c r="CQ115" s="946"/>
      <c r="CR115" s="946"/>
      <c r="CS115" s="946"/>
      <c r="CT115" s="946"/>
      <c r="CU115" s="946"/>
      <c r="CV115" s="946"/>
      <c r="CW115" s="946"/>
      <c r="CX115" s="946"/>
      <c r="CY115" s="946"/>
      <c r="CZ115" s="946"/>
      <c r="DA115" s="946"/>
      <c r="DB115" s="946"/>
      <c r="DC115" s="946"/>
      <c r="DD115" s="946"/>
      <c r="DE115" s="946"/>
      <c r="DF115" s="947"/>
      <c r="DG115" s="981" t="s">
        <v>
452</v>
      </c>
      <c r="DH115" s="982"/>
      <c r="DI115" s="982"/>
      <c r="DJ115" s="982"/>
      <c r="DK115" s="983"/>
      <c r="DL115" s="984" t="s">
        <v>
448</v>
      </c>
      <c r="DM115" s="982"/>
      <c r="DN115" s="982"/>
      <c r="DO115" s="982"/>
      <c r="DP115" s="983"/>
      <c r="DQ115" s="984" t="s">
        <v>
452</v>
      </c>
      <c r="DR115" s="982"/>
      <c r="DS115" s="982"/>
      <c r="DT115" s="982"/>
      <c r="DU115" s="983"/>
      <c r="DV115" s="985" t="s">
        <v>
446</v>
      </c>
      <c r="DW115" s="986"/>
      <c r="DX115" s="986"/>
      <c r="DY115" s="986"/>
      <c r="DZ115" s="987"/>
    </row>
    <row r="116" spans="1:130" s="226" customFormat="1" ht="26.25" customHeight="1" x14ac:dyDescent="0.15">
      <c r="A116" s="979"/>
      <c r="B116" s="980"/>
      <c r="C116" s="988" t="s">
        <v>
464</v>
      </c>
      <c r="D116" s="988"/>
      <c r="E116" s="988"/>
      <c r="F116" s="988"/>
      <c r="G116" s="988"/>
      <c r="H116" s="988"/>
      <c r="I116" s="988"/>
      <c r="J116" s="988"/>
      <c r="K116" s="988"/>
      <c r="L116" s="988"/>
      <c r="M116" s="988"/>
      <c r="N116" s="988"/>
      <c r="O116" s="988"/>
      <c r="P116" s="988"/>
      <c r="Q116" s="988"/>
      <c r="R116" s="988"/>
      <c r="S116" s="988"/>
      <c r="T116" s="988"/>
      <c r="U116" s="988"/>
      <c r="V116" s="988"/>
      <c r="W116" s="988"/>
      <c r="X116" s="988"/>
      <c r="Y116" s="988"/>
      <c r="Z116" s="989"/>
      <c r="AA116" s="981">
        <v>
197</v>
      </c>
      <c r="AB116" s="982"/>
      <c r="AC116" s="982"/>
      <c r="AD116" s="982"/>
      <c r="AE116" s="983"/>
      <c r="AF116" s="984">
        <v>
312</v>
      </c>
      <c r="AG116" s="982"/>
      <c r="AH116" s="982"/>
      <c r="AI116" s="982"/>
      <c r="AJ116" s="983"/>
      <c r="AK116" s="984">
        <v>
214</v>
      </c>
      <c r="AL116" s="982"/>
      <c r="AM116" s="982"/>
      <c r="AN116" s="982"/>
      <c r="AO116" s="983"/>
      <c r="AP116" s="985">
        <v>
0</v>
      </c>
      <c r="AQ116" s="986"/>
      <c r="AR116" s="986"/>
      <c r="AS116" s="986"/>
      <c r="AT116" s="987"/>
      <c r="AU116" s="931"/>
      <c r="AV116" s="932"/>
      <c r="AW116" s="932"/>
      <c r="AX116" s="932"/>
      <c r="AY116" s="932"/>
      <c r="AZ116" s="990" t="s">
        <v>
465</v>
      </c>
      <c r="BA116" s="991"/>
      <c r="BB116" s="991"/>
      <c r="BC116" s="991"/>
      <c r="BD116" s="991"/>
      <c r="BE116" s="991"/>
      <c r="BF116" s="991"/>
      <c r="BG116" s="991"/>
      <c r="BH116" s="991"/>
      <c r="BI116" s="991"/>
      <c r="BJ116" s="991"/>
      <c r="BK116" s="991"/>
      <c r="BL116" s="991"/>
      <c r="BM116" s="991"/>
      <c r="BN116" s="991"/>
      <c r="BO116" s="991"/>
      <c r="BP116" s="992"/>
      <c r="BQ116" s="948" t="s">
        <v>
452</v>
      </c>
      <c r="BR116" s="949"/>
      <c r="BS116" s="949"/>
      <c r="BT116" s="949"/>
      <c r="BU116" s="949"/>
      <c r="BV116" s="949" t="s">
        <v>
452</v>
      </c>
      <c r="BW116" s="949"/>
      <c r="BX116" s="949"/>
      <c r="BY116" s="949"/>
      <c r="BZ116" s="949"/>
      <c r="CA116" s="949" t="s">
        <v>
452</v>
      </c>
      <c r="CB116" s="949"/>
      <c r="CC116" s="949"/>
      <c r="CD116" s="949"/>
      <c r="CE116" s="949"/>
      <c r="CF116" s="943" t="s">
        <v>
242</v>
      </c>
      <c r="CG116" s="944"/>
      <c r="CH116" s="944"/>
      <c r="CI116" s="944"/>
      <c r="CJ116" s="944"/>
      <c r="CK116" s="971"/>
      <c r="CL116" s="972"/>
      <c r="CM116" s="945" t="s">
        <v>
466</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1" t="s">
        <v>
242</v>
      </c>
      <c r="DH116" s="982"/>
      <c r="DI116" s="982"/>
      <c r="DJ116" s="982"/>
      <c r="DK116" s="983"/>
      <c r="DL116" s="984" t="s">
        <v>
452</v>
      </c>
      <c r="DM116" s="982"/>
      <c r="DN116" s="982"/>
      <c r="DO116" s="982"/>
      <c r="DP116" s="983"/>
      <c r="DQ116" s="984" t="s">
        <v>
242</v>
      </c>
      <c r="DR116" s="982"/>
      <c r="DS116" s="982"/>
      <c r="DT116" s="982"/>
      <c r="DU116" s="983"/>
      <c r="DV116" s="985" t="s">
        <v>
444</v>
      </c>
      <c r="DW116" s="986"/>
      <c r="DX116" s="986"/>
      <c r="DY116" s="986"/>
      <c r="DZ116" s="987"/>
    </row>
    <row r="117" spans="1:130" s="226" customFormat="1" ht="26.25" customHeight="1" x14ac:dyDescent="0.15">
      <c r="A117" s="935" t="s">
        <v>
186</v>
      </c>
      <c r="B117" s="916"/>
      <c r="C117" s="916"/>
      <c r="D117" s="916"/>
      <c r="E117" s="916"/>
      <c r="F117" s="916"/>
      <c r="G117" s="916"/>
      <c r="H117" s="916"/>
      <c r="I117" s="916"/>
      <c r="J117" s="916"/>
      <c r="K117" s="916"/>
      <c r="L117" s="916"/>
      <c r="M117" s="916"/>
      <c r="N117" s="916"/>
      <c r="O117" s="916"/>
      <c r="P117" s="916"/>
      <c r="Q117" s="916"/>
      <c r="R117" s="916"/>
      <c r="S117" s="916"/>
      <c r="T117" s="916"/>
      <c r="U117" s="916"/>
      <c r="V117" s="916"/>
      <c r="W117" s="916"/>
      <c r="X117" s="916"/>
      <c r="Y117" s="1000" t="s">
        <v>
467</v>
      </c>
      <c r="Z117" s="917"/>
      <c r="AA117" s="1001">
        <v>
3123925</v>
      </c>
      <c r="AB117" s="1002"/>
      <c r="AC117" s="1002"/>
      <c r="AD117" s="1002"/>
      <c r="AE117" s="1003"/>
      <c r="AF117" s="1004">
        <v>
3033861</v>
      </c>
      <c r="AG117" s="1002"/>
      <c r="AH117" s="1002"/>
      <c r="AI117" s="1002"/>
      <c r="AJ117" s="1003"/>
      <c r="AK117" s="1004">
        <v>
3129013</v>
      </c>
      <c r="AL117" s="1002"/>
      <c r="AM117" s="1002"/>
      <c r="AN117" s="1002"/>
      <c r="AO117" s="1003"/>
      <c r="AP117" s="1005"/>
      <c r="AQ117" s="1006"/>
      <c r="AR117" s="1006"/>
      <c r="AS117" s="1006"/>
      <c r="AT117" s="1007"/>
      <c r="AU117" s="931"/>
      <c r="AV117" s="932"/>
      <c r="AW117" s="932"/>
      <c r="AX117" s="932"/>
      <c r="AY117" s="932"/>
      <c r="AZ117" s="997" t="s">
        <v>
468</v>
      </c>
      <c r="BA117" s="998"/>
      <c r="BB117" s="998"/>
      <c r="BC117" s="998"/>
      <c r="BD117" s="998"/>
      <c r="BE117" s="998"/>
      <c r="BF117" s="998"/>
      <c r="BG117" s="998"/>
      <c r="BH117" s="998"/>
      <c r="BI117" s="998"/>
      <c r="BJ117" s="998"/>
      <c r="BK117" s="998"/>
      <c r="BL117" s="998"/>
      <c r="BM117" s="998"/>
      <c r="BN117" s="998"/>
      <c r="BO117" s="998"/>
      <c r="BP117" s="999"/>
      <c r="BQ117" s="948" t="s">
        <v>
444</v>
      </c>
      <c r="BR117" s="949"/>
      <c r="BS117" s="949"/>
      <c r="BT117" s="949"/>
      <c r="BU117" s="949"/>
      <c r="BV117" s="949" t="s">
        <v>
445</v>
      </c>
      <c r="BW117" s="949"/>
      <c r="BX117" s="949"/>
      <c r="BY117" s="949"/>
      <c r="BZ117" s="949"/>
      <c r="CA117" s="949" t="s">
        <v>
446</v>
      </c>
      <c r="CB117" s="949"/>
      <c r="CC117" s="949"/>
      <c r="CD117" s="949"/>
      <c r="CE117" s="949"/>
      <c r="CF117" s="943" t="s">
        <v>
452</v>
      </c>
      <c r="CG117" s="944"/>
      <c r="CH117" s="944"/>
      <c r="CI117" s="944"/>
      <c r="CJ117" s="944"/>
      <c r="CK117" s="971"/>
      <c r="CL117" s="972"/>
      <c r="CM117" s="945" t="s">
        <v>
469</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1" t="s">
        <v>
446</v>
      </c>
      <c r="DH117" s="982"/>
      <c r="DI117" s="982"/>
      <c r="DJ117" s="982"/>
      <c r="DK117" s="983"/>
      <c r="DL117" s="984" t="s">
        <v>
448</v>
      </c>
      <c r="DM117" s="982"/>
      <c r="DN117" s="982"/>
      <c r="DO117" s="982"/>
      <c r="DP117" s="983"/>
      <c r="DQ117" s="984" t="s">
        <v>
448</v>
      </c>
      <c r="DR117" s="982"/>
      <c r="DS117" s="982"/>
      <c r="DT117" s="982"/>
      <c r="DU117" s="983"/>
      <c r="DV117" s="985" t="s">
        <v>
448</v>
      </c>
      <c r="DW117" s="986"/>
      <c r="DX117" s="986"/>
      <c r="DY117" s="986"/>
      <c r="DZ117" s="987"/>
    </row>
    <row r="118" spans="1:130" s="226" customFormat="1" ht="26.25" customHeight="1" x14ac:dyDescent="0.15">
      <c r="A118" s="935" t="s">
        <v>
437</v>
      </c>
      <c r="B118" s="916"/>
      <c r="C118" s="916"/>
      <c r="D118" s="916"/>
      <c r="E118" s="916"/>
      <c r="F118" s="916"/>
      <c r="G118" s="916"/>
      <c r="H118" s="916"/>
      <c r="I118" s="916"/>
      <c r="J118" s="916"/>
      <c r="K118" s="916"/>
      <c r="L118" s="916"/>
      <c r="M118" s="916"/>
      <c r="N118" s="916"/>
      <c r="O118" s="916"/>
      <c r="P118" s="916"/>
      <c r="Q118" s="916"/>
      <c r="R118" s="916"/>
      <c r="S118" s="916"/>
      <c r="T118" s="916"/>
      <c r="U118" s="916"/>
      <c r="V118" s="916"/>
      <c r="W118" s="916"/>
      <c r="X118" s="916"/>
      <c r="Y118" s="916"/>
      <c r="Z118" s="917"/>
      <c r="AA118" s="915" t="s">
        <v>
434</v>
      </c>
      <c r="AB118" s="916"/>
      <c r="AC118" s="916"/>
      <c r="AD118" s="916"/>
      <c r="AE118" s="917"/>
      <c r="AF118" s="915" t="s">
        <v>
435</v>
      </c>
      <c r="AG118" s="916"/>
      <c r="AH118" s="916"/>
      <c r="AI118" s="916"/>
      <c r="AJ118" s="917"/>
      <c r="AK118" s="915" t="s">
        <v>
303</v>
      </c>
      <c r="AL118" s="916"/>
      <c r="AM118" s="916"/>
      <c r="AN118" s="916"/>
      <c r="AO118" s="917"/>
      <c r="AP118" s="993" t="s">
        <v>
436</v>
      </c>
      <c r="AQ118" s="994"/>
      <c r="AR118" s="994"/>
      <c r="AS118" s="994"/>
      <c r="AT118" s="995"/>
      <c r="AU118" s="931"/>
      <c r="AV118" s="932"/>
      <c r="AW118" s="932"/>
      <c r="AX118" s="932"/>
      <c r="AY118" s="932"/>
      <c r="AZ118" s="996" t="s">
        <v>
470</v>
      </c>
      <c r="BA118" s="988"/>
      <c r="BB118" s="988"/>
      <c r="BC118" s="988"/>
      <c r="BD118" s="988"/>
      <c r="BE118" s="988"/>
      <c r="BF118" s="988"/>
      <c r="BG118" s="988"/>
      <c r="BH118" s="988"/>
      <c r="BI118" s="988"/>
      <c r="BJ118" s="988"/>
      <c r="BK118" s="988"/>
      <c r="BL118" s="988"/>
      <c r="BM118" s="988"/>
      <c r="BN118" s="988"/>
      <c r="BO118" s="988"/>
      <c r="BP118" s="989"/>
      <c r="BQ118" s="1022" t="s">
        <v>
446</v>
      </c>
      <c r="BR118" s="1023"/>
      <c r="BS118" s="1023"/>
      <c r="BT118" s="1023"/>
      <c r="BU118" s="1023"/>
      <c r="BV118" s="1023" t="s">
        <v>
391</v>
      </c>
      <c r="BW118" s="1023"/>
      <c r="BX118" s="1023"/>
      <c r="BY118" s="1023"/>
      <c r="BZ118" s="1023"/>
      <c r="CA118" s="1023" t="s">
        <v>
452</v>
      </c>
      <c r="CB118" s="1023"/>
      <c r="CC118" s="1023"/>
      <c r="CD118" s="1023"/>
      <c r="CE118" s="1023"/>
      <c r="CF118" s="943" t="s">
        <v>
444</v>
      </c>
      <c r="CG118" s="944"/>
      <c r="CH118" s="944"/>
      <c r="CI118" s="944"/>
      <c r="CJ118" s="944"/>
      <c r="CK118" s="971"/>
      <c r="CL118" s="972"/>
      <c r="CM118" s="945" t="s">
        <v>
471</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1" t="s">
        <v>
446</v>
      </c>
      <c r="DH118" s="982"/>
      <c r="DI118" s="982"/>
      <c r="DJ118" s="982"/>
      <c r="DK118" s="983"/>
      <c r="DL118" s="984" t="s">
        <v>
446</v>
      </c>
      <c r="DM118" s="982"/>
      <c r="DN118" s="982"/>
      <c r="DO118" s="982"/>
      <c r="DP118" s="983"/>
      <c r="DQ118" s="984" t="s">
        <v>
452</v>
      </c>
      <c r="DR118" s="982"/>
      <c r="DS118" s="982"/>
      <c r="DT118" s="982"/>
      <c r="DU118" s="983"/>
      <c r="DV118" s="985" t="s">
        <v>
448</v>
      </c>
      <c r="DW118" s="986"/>
      <c r="DX118" s="986"/>
      <c r="DY118" s="986"/>
      <c r="DZ118" s="987"/>
    </row>
    <row r="119" spans="1:130" s="226" customFormat="1" ht="26.25" customHeight="1" x14ac:dyDescent="0.15">
      <c r="A119" s="1079" t="s">
        <v>
440</v>
      </c>
      <c r="B119" s="970"/>
      <c r="C119" s="952" t="s">
        <v>
441</v>
      </c>
      <c r="D119" s="920"/>
      <c r="E119" s="920"/>
      <c r="F119" s="920"/>
      <c r="G119" s="920"/>
      <c r="H119" s="920"/>
      <c r="I119" s="920"/>
      <c r="J119" s="920"/>
      <c r="K119" s="920"/>
      <c r="L119" s="920"/>
      <c r="M119" s="920"/>
      <c r="N119" s="920"/>
      <c r="O119" s="920"/>
      <c r="P119" s="920"/>
      <c r="Q119" s="920"/>
      <c r="R119" s="920"/>
      <c r="S119" s="920"/>
      <c r="T119" s="920"/>
      <c r="U119" s="920"/>
      <c r="V119" s="920"/>
      <c r="W119" s="920"/>
      <c r="X119" s="920"/>
      <c r="Y119" s="920"/>
      <c r="Z119" s="921"/>
      <c r="AA119" s="922" t="s">
        <v>
446</v>
      </c>
      <c r="AB119" s="923"/>
      <c r="AC119" s="923"/>
      <c r="AD119" s="923"/>
      <c r="AE119" s="924"/>
      <c r="AF119" s="925" t="s">
        <v>
446</v>
      </c>
      <c r="AG119" s="923"/>
      <c r="AH119" s="923"/>
      <c r="AI119" s="923"/>
      <c r="AJ119" s="924"/>
      <c r="AK119" s="925" t="s">
        <v>
391</v>
      </c>
      <c r="AL119" s="923"/>
      <c r="AM119" s="923"/>
      <c r="AN119" s="923"/>
      <c r="AO119" s="924"/>
      <c r="AP119" s="926" t="s">
        <v>
448</v>
      </c>
      <c r="AQ119" s="927"/>
      <c r="AR119" s="927"/>
      <c r="AS119" s="927"/>
      <c r="AT119" s="928"/>
      <c r="AU119" s="933"/>
      <c r="AV119" s="934"/>
      <c r="AW119" s="934"/>
      <c r="AX119" s="934"/>
      <c r="AY119" s="934"/>
      <c r="AZ119" s="247" t="s">
        <v>
186</v>
      </c>
      <c r="BA119" s="247"/>
      <c r="BB119" s="247"/>
      <c r="BC119" s="247"/>
      <c r="BD119" s="247"/>
      <c r="BE119" s="247"/>
      <c r="BF119" s="247"/>
      <c r="BG119" s="247"/>
      <c r="BH119" s="247"/>
      <c r="BI119" s="247"/>
      <c r="BJ119" s="247"/>
      <c r="BK119" s="247"/>
      <c r="BL119" s="247"/>
      <c r="BM119" s="247"/>
      <c r="BN119" s="247"/>
      <c r="BO119" s="1000" t="s">
        <v>
472</v>
      </c>
      <c r="BP119" s="1028"/>
      <c r="BQ119" s="1022">
        <v>
42520142</v>
      </c>
      <c r="BR119" s="1023"/>
      <c r="BS119" s="1023"/>
      <c r="BT119" s="1023"/>
      <c r="BU119" s="1023"/>
      <c r="BV119" s="1023">
        <v>
42692634</v>
      </c>
      <c r="BW119" s="1023"/>
      <c r="BX119" s="1023"/>
      <c r="BY119" s="1023"/>
      <c r="BZ119" s="1023"/>
      <c r="CA119" s="1023">
        <v>
42046295</v>
      </c>
      <c r="CB119" s="1023"/>
      <c r="CC119" s="1023"/>
      <c r="CD119" s="1023"/>
      <c r="CE119" s="1023"/>
      <c r="CF119" s="1024"/>
      <c r="CG119" s="1025"/>
      <c r="CH119" s="1025"/>
      <c r="CI119" s="1025"/>
      <c r="CJ119" s="1026"/>
      <c r="CK119" s="973"/>
      <c r="CL119" s="974"/>
      <c r="CM119" s="996" t="s">
        <v>
473</v>
      </c>
      <c r="CN119" s="988"/>
      <c r="CO119" s="988"/>
      <c r="CP119" s="988"/>
      <c r="CQ119" s="988"/>
      <c r="CR119" s="988"/>
      <c r="CS119" s="988"/>
      <c r="CT119" s="988"/>
      <c r="CU119" s="988"/>
      <c r="CV119" s="988"/>
      <c r="CW119" s="988"/>
      <c r="CX119" s="988"/>
      <c r="CY119" s="988"/>
      <c r="CZ119" s="988"/>
      <c r="DA119" s="988"/>
      <c r="DB119" s="988"/>
      <c r="DC119" s="988"/>
      <c r="DD119" s="988"/>
      <c r="DE119" s="988"/>
      <c r="DF119" s="989"/>
      <c r="DG119" s="1027" t="s">
        <v>
445</v>
      </c>
      <c r="DH119" s="1009"/>
      <c r="DI119" s="1009"/>
      <c r="DJ119" s="1009"/>
      <c r="DK119" s="1010"/>
      <c r="DL119" s="1008" t="s">
        <v>
448</v>
      </c>
      <c r="DM119" s="1009"/>
      <c r="DN119" s="1009"/>
      <c r="DO119" s="1009"/>
      <c r="DP119" s="1010"/>
      <c r="DQ119" s="1008" t="s">
        <v>
452</v>
      </c>
      <c r="DR119" s="1009"/>
      <c r="DS119" s="1009"/>
      <c r="DT119" s="1009"/>
      <c r="DU119" s="1010"/>
      <c r="DV119" s="1011" t="s">
        <v>
448</v>
      </c>
      <c r="DW119" s="1012"/>
      <c r="DX119" s="1012"/>
      <c r="DY119" s="1012"/>
      <c r="DZ119" s="1013"/>
    </row>
    <row r="120" spans="1:130" s="226" customFormat="1" ht="26.25" customHeight="1" x14ac:dyDescent="0.15">
      <c r="A120" s="1080"/>
      <c r="B120" s="972"/>
      <c r="C120" s="945" t="s">
        <v>
449</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1" t="s">
        <v>
446</v>
      </c>
      <c r="AB120" s="982"/>
      <c r="AC120" s="982"/>
      <c r="AD120" s="982"/>
      <c r="AE120" s="983"/>
      <c r="AF120" s="984" t="s">
        <v>
448</v>
      </c>
      <c r="AG120" s="982"/>
      <c r="AH120" s="982"/>
      <c r="AI120" s="982"/>
      <c r="AJ120" s="983"/>
      <c r="AK120" s="984" t="s">
        <v>
448</v>
      </c>
      <c r="AL120" s="982"/>
      <c r="AM120" s="982"/>
      <c r="AN120" s="982"/>
      <c r="AO120" s="983"/>
      <c r="AP120" s="985" t="s">
        <v>
391</v>
      </c>
      <c r="AQ120" s="986"/>
      <c r="AR120" s="986"/>
      <c r="AS120" s="986"/>
      <c r="AT120" s="987"/>
      <c r="AU120" s="1014" t="s">
        <v>
474</v>
      </c>
      <c r="AV120" s="1015"/>
      <c r="AW120" s="1015"/>
      <c r="AX120" s="1015"/>
      <c r="AY120" s="1016"/>
      <c r="AZ120" s="952" t="s">
        <v>
475</v>
      </c>
      <c r="BA120" s="920"/>
      <c r="BB120" s="920"/>
      <c r="BC120" s="920"/>
      <c r="BD120" s="920"/>
      <c r="BE120" s="920"/>
      <c r="BF120" s="920"/>
      <c r="BG120" s="920"/>
      <c r="BH120" s="920"/>
      <c r="BI120" s="920"/>
      <c r="BJ120" s="920"/>
      <c r="BK120" s="920"/>
      <c r="BL120" s="920"/>
      <c r="BM120" s="920"/>
      <c r="BN120" s="920"/>
      <c r="BO120" s="920"/>
      <c r="BP120" s="921"/>
      <c r="BQ120" s="953">
        <v>
6662041</v>
      </c>
      <c r="BR120" s="954"/>
      <c r="BS120" s="954"/>
      <c r="BT120" s="954"/>
      <c r="BU120" s="954"/>
      <c r="BV120" s="954">
        <v>
6446252</v>
      </c>
      <c r="BW120" s="954"/>
      <c r="BX120" s="954"/>
      <c r="BY120" s="954"/>
      <c r="BZ120" s="954"/>
      <c r="CA120" s="954">
        <v>
8073791</v>
      </c>
      <c r="CB120" s="954"/>
      <c r="CC120" s="954"/>
      <c r="CD120" s="954"/>
      <c r="CE120" s="954"/>
      <c r="CF120" s="967">
        <v>
69.7</v>
      </c>
      <c r="CG120" s="968"/>
      <c r="CH120" s="968"/>
      <c r="CI120" s="968"/>
      <c r="CJ120" s="968"/>
      <c r="CK120" s="1029" t="s">
        <v>
476</v>
      </c>
      <c r="CL120" s="1030"/>
      <c r="CM120" s="1030"/>
      <c r="CN120" s="1030"/>
      <c r="CO120" s="1031"/>
      <c r="CP120" s="1037" t="s">
        <v>
477</v>
      </c>
      <c r="CQ120" s="1038"/>
      <c r="CR120" s="1038"/>
      <c r="CS120" s="1038"/>
      <c r="CT120" s="1038"/>
      <c r="CU120" s="1038"/>
      <c r="CV120" s="1038"/>
      <c r="CW120" s="1038"/>
      <c r="CX120" s="1038"/>
      <c r="CY120" s="1038"/>
      <c r="CZ120" s="1038"/>
      <c r="DA120" s="1038"/>
      <c r="DB120" s="1038"/>
      <c r="DC120" s="1038"/>
      <c r="DD120" s="1038"/>
      <c r="DE120" s="1038"/>
      <c r="DF120" s="1039"/>
      <c r="DG120" s="953" t="s">
        <v>
391</v>
      </c>
      <c r="DH120" s="954"/>
      <c r="DI120" s="954"/>
      <c r="DJ120" s="954"/>
      <c r="DK120" s="954"/>
      <c r="DL120" s="954">
        <v>
8244675</v>
      </c>
      <c r="DM120" s="954"/>
      <c r="DN120" s="954"/>
      <c r="DO120" s="954"/>
      <c r="DP120" s="954"/>
      <c r="DQ120" s="954">
        <v>
7303054</v>
      </c>
      <c r="DR120" s="954"/>
      <c r="DS120" s="954"/>
      <c r="DT120" s="954"/>
      <c r="DU120" s="954"/>
      <c r="DV120" s="955">
        <v>
63</v>
      </c>
      <c r="DW120" s="955"/>
      <c r="DX120" s="955"/>
      <c r="DY120" s="955"/>
      <c r="DZ120" s="956"/>
    </row>
    <row r="121" spans="1:130" s="226" customFormat="1" ht="26.25" customHeight="1" x14ac:dyDescent="0.15">
      <c r="A121" s="1080"/>
      <c r="B121" s="972"/>
      <c r="C121" s="997" t="s">
        <v>
478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1" t="s">
        <v>
446</v>
      </c>
      <c r="AB121" s="982"/>
      <c r="AC121" s="982"/>
      <c r="AD121" s="982"/>
      <c r="AE121" s="983"/>
      <c r="AF121" s="984" t="s">
        <v>
446</v>
      </c>
      <c r="AG121" s="982"/>
      <c r="AH121" s="982"/>
      <c r="AI121" s="982"/>
      <c r="AJ121" s="983"/>
      <c r="AK121" s="984" t="s">
        <v>
391</v>
      </c>
      <c r="AL121" s="982"/>
      <c r="AM121" s="982"/>
      <c r="AN121" s="982"/>
      <c r="AO121" s="983"/>
      <c r="AP121" s="985" t="s">
        <v>
446</v>
      </c>
      <c r="AQ121" s="986"/>
      <c r="AR121" s="986"/>
      <c r="AS121" s="986"/>
      <c r="AT121" s="987"/>
      <c r="AU121" s="1017"/>
      <c r="AV121" s="1018"/>
      <c r="AW121" s="1018"/>
      <c r="AX121" s="1018"/>
      <c r="AY121" s="1019"/>
      <c r="AZ121" s="945" t="s">
        <v>
479</v>
      </c>
      <c r="BA121" s="946"/>
      <c r="BB121" s="946"/>
      <c r="BC121" s="946"/>
      <c r="BD121" s="946"/>
      <c r="BE121" s="946"/>
      <c r="BF121" s="946"/>
      <c r="BG121" s="946"/>
      <c r="BH121" s="946"/>
      <c r="BI121" s="946"/>
      <c r="BJ121" s="946"/>
      <c r="BK121" s="946"/>
      <c r="BL121" s="946"/>
      <c r="BM121" s="946"/>
      <c r="BN121" s="946"/>
      <c r="BO121" s="946"/>
      <c r="BP121" s="947"/>
      <c r="BQ121" s="948">
        <v>
1116209</v>
      </c>
      <c r="BR121" s="949"/>
      <c r="BS121" s="949"/>
      <c r="BT121" s="949"/>
      <c r="BU121" s="949"/>
      <c r="BV121" s="949">
        <v>
1173310</v>
      </c>
      <c r="BW121" s="949"/>
      <c r="BX121" s="949"/>
      <c r="BY121" s="949"/>
      <c r="BZ121" s="949"/>
      <c r="CA121" s="949">
        <v>
1151255</v>
      </c>
      <c r="CB121" s="949"/>
      <c r="CC121" s="949"/>
      <c r="CD121" s="949"/>
      <c r="CE121" s="949"/>
      <c r="CF121" s="943">
        <v>
9.9</v>
      </c>
      <c r="CG121" s="944"/>
      <c r="CH121" s="944"/>
      <c r="CI121" s="944"/>
      <c r="CJ121" s="944"/>
      <c r="CK121" s="1032"/>
      <c r="CL121" s="1033"/>
      <c r="CM121" s="1033"/>
      <c r="CN121" s="1033"/>
      <c r="CO121" s="1034"/>
      <c r="CP121" s="1042" t="s">
        <v>
480</v>
      </c>
      <c r="CQ121" s="1043"/>
      <c r="CR121" s="1043"/>
      <c r="CS121" s="1043"/>
      <c r="CT121" s="1043"/>
      <c r="CU121" s="1043"/>
      <c r="CV121" s="1043"/>
      <c r="CW121" s="1043"/>
      <c r="CX121" s="1043"/>
      <c r="CY121" s="1043"/>
      <c r="CZ121" s="1043"/>
      <c r="DA121" s="1043"/>
      <c r="DB121" s="1043"/>
      <c r="DC121" s="1043"/>
      <c r="DD121" s="1043"/>
      <c r="DE121" s="1043"/>
      <c r="DF121" s="1044"/>
      <c r="DG121" s="948">
        <v>
2682301</v>
      </c>
      <c r="DH121" s="949"/>
      <c r="DI121" s="949"/>
      <c r="DJ121" s="949"/>
      <c r="DK121" s="949"/>
      <c r="DL121" s="949">
        <v>
2562212</v>
      </c>
      <c r="DM121" s="949"/>
      <c r="DN121" s="949"/>
      <c r="DO121" s="949"/>
      <c r="DP121" s="949"/>
      <c r="DQ121" s="949">
        <v>
2444011</v>
      </c>
      <c r="DR121" s="949"/>
      <c r="DS121" s="949"/>
      <c r="DT121" s="949"/>
      <c r="DU121" s="949"/>
      <c r="DV121" s="950">
        <v>
21.1</v>
      </c>
      <c r="DW121" s="950"/>
      <c r="DX121" s="950"/>
      <c r="DY121" s="950"/>
      <c r="DZ121" s="951"/>
    </row>
    <row r="122" spans="1:130" s="226" customFormat="1" ht="26.25" customHeight="1" x14ac:dyDescent="0.15">
      <c r="A122" s="1080"/>
      <c r="B122" s="972"/>
      <c r="C122" s="945" t="s">
        <v>
460</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1" t="s">
        <v>
452</v>
      </c>
      <c r="AB122" s="982"/>
      <c r="AC122" s="982"/>
      <c r="AD122" s="982"/>
      <c r="AE122" s="983"/>
      <c r="AF122" s="984" t="s">
        <v>
446</v>
      </c>
      <c r="AG122" s="982"/>
      <c r="AH122" s="982"/>
      <c r="AI122" s="982"/>
      <c r="AJ122" s="983"/>
      <c r="AK122" s="984" t="s">
        <v>
446</v>
      </c>
      <c r="AL122" s="982"/>
      <c r="AM122" s="982"/>
      <c r="AN122" s="982"/>
      <c r="AO122" s="983"/>
      <c r="AP122" s="985" t="s">
        <v>
448</v>
      </c>
      <c r="AQ122" s="986"/>
      <c r="AR122" s="986"/>
      <c r="AS122" s="986"/>
      <c r="AT122" s="987"/>
      <c r="AU122" s="1017"/>
      <c r="AV122" s="1018"/>
      <c r="AW122" s="1018"/>
      <c r="AX122" s="1018"/>
      <c r="AY122" s="1019"/>
      <c r="AZ122" s="996" t="s">
        <v>
481</v>
      </c>
      <c r="BA122" s="988"/>
      <c r="BB122" s="988"/>
      <c r="BC122" s="988"/>
      <c r="BD122" s="988"/>
      <c r="BE122" s="988"/>
      <c r="BF122" s="988"/>
      <c r="BG122" s="988"/>
      <c r="BH122" s="988"/>
      <c r="BI122" s="988"/>
      <c r="BJ122" s="988"/>
      <c r="BK122" s="988"/>
      <c r="BL122" s="988"/>
      <c r="BM122" s="988"/>
      <c r="BN122" s="988"/>
      <c r="BO122" s="988"/>
      <c r="BP122" s="989"/>
      <c r="BQ122" s="1022">
        <v>
27715928</v>
      </c>
      <c r="BR122" s="1023"/>
      <c r="BS122" s="1023"/>
      <c r="BT122" s="1023"/>
      <c r="BU122" s="1023"/>
      <c r="BV122" s="1023">
        <v>
28299426</v>
      </c>
      <c r="BW122" s="1023"/>
      <c r="BX122" s="1023"/>
      <c r="BY122" s="1023"/>
      <c r="BZ122" s="1023"/>
      <c r="CA122" s="1023">
        <v>
27915298</v>
      </c>
      <c r="CB122" s="1023"/>
      <c r="CC122" s="1023"/>
      <c r="CD122" s="1023"/>
      <c r="CE122" s="1023"/>
      <c r="CF122" s="1040">
        <v>
240.8</v>
      </c>
      <c r="CG122" s="1041"/>
      <c r="CH122" s="1041"/>
      <c r="CI122" s="1041"/>
      <c r="CJ122" s="1041"/>
      <c r="CK122" s="1032"/>
      <c r="CL122" s="1033"/>
      <c r="CM122" s="1033"/>
      <c r="CN122" s="1033"/>
      <c r="CO122" s="1034"/>
      <c r="CP122" s="1042" t="s">
        <v>
406</v>
      </c>
      <c r="CQ122" s="1043"/>
      <c r="CR122" s="1043"/>
      <c r="CS122" s="1043"/>
      <c r="CT122" s="1043"/>
      <c r="CU122" s="1043"/>
      <c r="CV122" s="1043"/>
      <c r="CW122" s="1043"/>
      <c r="CX122" s="1043"/>
      <c r="CY122" s="1043"/>
      <c r="CZ122" s="1043"/>
      <c r="DA122" s="1043"/>
      <c r="DB122" s="1043"/>
      <c r="DC122" s="1043"/>
      <c r="DD122" s="1043"/>
      <c r="DE122" s="1043"/>
      <c r="DF122" s="1044"/>
      <c r="DG122" s="948">
        <v>
379461</v>
      </c>
      <c r="DH122" s="949"/>
      <c r="DI122" s="949"/>
      <c r="DJ122" s="949"/>
      <c r="DK122" s="949"/>
      <c r="DL122" s="949">
        <v>
450671</v>
      </c>
      <c r="DM122" s="949"/>
      <c r="DN122" s="949"/>
      <c r="DO122" s="949"/>
      <c r="DP122" s="949"/>
      <c r="DQ122" s="949">
        <v>
478418</v>
      </c>
      <c r="DR122" s="949"/>
      <c r="DS122" s="949"/>
      <c r="DT122" s="949"/>
      <c r="DU122" s="949"/>
      <c r="DV122" s="950">
        <v>
4.0999999999999996</v>
      </c>
      <c r="DW122" s="950"/>
      <c r="DX122" s="950"/>
      <c r="DY122" s="950"/>
      <c r="DZ122" s="951"/>
    </row>
    <row r="123" spans="1:130" s="226" customFormat="1" ht="26.25" customHeight="1" x14ac:dyDescent="0.15">
      <c r="A123" s="1080"/>
      <c r="B123" s="972"/>
      <c r="C123" s="945" t="s">
        <v>
466</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1" t="s">
        <v>
446</v>
      </c>
      <c r="AB123" s="982"/>
      <c r="AC123" s="982"/>
      <c r="AD123" s="982"/>
      <c r="AE123" s="983"/>
      <c r="AF123" s="984" t="s">
        <v>
444</v>
      </c>
      <c r="AG123" s="982"/>
      <c r="AH123" s="982"/>
      <c r="AI123" s="982"/>
      <c r="AJ123" s="983"/>
      <c r="AK123" s="984" t="s">
        <v>
448</v>
      </c>
      <c r="AL123" s="982"/>
      <c r="AM123" s="982"/>
      <c r="AN123" s="982"/>
      <c r="AO123" s="983"/>
      <c r="AP123" s="985" t="s">
        <v>
444</v>
      </c>
      <c r="AQ123" s="986"/>
      <c r="AR123" s="986"/>
      <c r="AS123" s="986"/>
      <c r="AT123" s="987"/>
      <c r="AU123" s="1020"/>
      <c r="AV123" s="1021"/>
      <c r="AW123" s="1021"/>
      <c r="AX123" s="1021"/>
      <c r="AY123" s="1021"/>
      <c r="AZ123" s="247" t="s">
        <v>
186</v>
      </c>
      <c r="BA123" s="247"/>
      <c r="BB123" s="247"/>
      <c r="BC123" s="247"/>
      <c r="BD123" s="247"/>
      <c r="BE123" s="247"/>
      <c r="BF123" s="247"/>
      <c r="BG123" s="247"/>
      <c r="BH123" s="247"/>
      <c r="BI123" s="247"/>
      <c r="BJ123" s="247"/>
      <c r="BK123" s="247"/>
      <c r="BL123" s="247"/>
      <c r="BM123" s="247"/>
      <c r="BN123" s="247"/>
      <c r="BO123" s="1000" t="s">
        <v>
482</v>
      </c>
      <c r="BP123" s="1028"/>
      <c r="BQ123" s="1086">
        <v>
35494178</v>
      </c>
      <c r="BR123" s="1087"/>
      <c r="BS123" s="1087"/>
      <c r="BT123" s="1087"/>
      <c r="BU123" s="1087"/>
      <c r="BV123" s="1087">
        <v>
35918988</v>
      </c>
      <c r="BW123" s="1087"/>
      <c r="BX123" s="1087"/>
      <c r="BY123" s="1087"/>
      <c r="BZ123" s="1087"/>
      <c r="CA123" s="1087">
        <v>
37140344</v>
      </c>
      <c r="CB123" s="1087"/>
      <c r="CC123" s="1087"/>
      <c r="CD123" s="1087"/>
      <c r="CE123" s="1087"/>
      <c r="CF123" s="1024"/>
      <c r="CG123" s="1025"/>
      <c r="CH123" s="1025"/>
      <c r="CI123" s="1025"/>
      <c r="CJ123" s="1026"/>
      <c r="CK123" s="1032"/>
      <c r="CL123" s="1033"/>
      <c r="CM123" s="1033"/>
      <c r="CN123" s="1033"/>
      <c r="CO123" s="1034"/>
      <c r="CP123" s="1042" t="s">
        <v>
483</v>
      </c>
      <c r="CQ123" s="1043"/>
      <c r="CR123" s="1043"/>
      <c r="CS123" s="1043"/>
      <c r="CT123" s="1043"/>
      <c r="CU123" s="1043"/>
      <c r="CV123" s="1043"/>
      <c r="CW123" s="1043"/>
      <c r="CX123" s="1043"/>
      <c r="CY123" s="1043"/>
      <c r="CZ123" s="1043"/>
      <c r="DA123" s="1043"/>
      <c r="DB123" s="1043"/>
      <c r="DC123" s="1043"/>
      <c r="DD123" s="1043"/>
      <c r="DE123" s="1043"/>
      <c r="DF123" s="1044"/>
      <c r="DG123" s="981">
        <v>
150415</v>
      </c>
      <c r="DH123" s="982"/>
      <c r="DI123" s="982"/>
      <c r="DJ123" s="982"/>
      <c r="DK123" s="983"/>
      <c r="DL123" s="984">
        <v>
145612</v>
      </c>
      <c r="DM123" s="982"/>
      <c r="DN123" s="982"/>
      <c r="DO123" s="982"/>
      <c r="DP123" s="983"/>
      <c r="DQ123" s="984">
        <v>
140078</v>
      </c>
      <c r="DR123" s="982"/>
      <c r="DS123" s="982"/>
      <c r="DT123" s="982"/>
      <c r="DU123" s="983"/>
      <c r="DV123" s="985">
        <v>
1.2</v>
      </c>
      <c r="DW123" s="986"/>
      <c r="DX123" s="986"/>
      <c r="DY123" s="986"/>
      <c r="DZ123" s="987"/>
    </row>
    <row r="124" spans="1:130" s="226" customFormat="1" ht="26.25" customHeight="1" thickBot="1" x14ac:dyDescent="0.2">
      <c r="A124" s="1080"/>
      <c r="B124" s="972"/>
      <c r="C124" s="945" t="s">
        <v>
469</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1" t="s">
        <v>
445</v>
      </c>
      <c r="AB124" s="982"/>
      <c r="AC124" s="982"/>
      <c r="AD124" s="982"/>
      <c r="AE124" s="983"/>
      <c r="AF124" s="984" t="s">
        <v>
391</v>
      </c>
      <c r="AG124" s="982"/>
      <c r="AH124" s="982"/>
      <c r="AI124" s="982"/>
      <c r="AJ124" s="983"/>
      <c r="AK124" s="984" t="s">
        <v>
448</v>
      </c>
      <c r="AL124" s="982"/>
      <c r="AM124" s="982"/>
      <c r="AN124" s="982"/>
      <c r="AO124" s="983"/>
      <c r="AP124" s="985" t="s">
        <v>
446</v>
      </c>
      <c r="AQ124" s="986"/>
      <c r="AR124" s="986"/>
      <c r="AS124" s="986"/>
      <c r="AT124" s="987"/>
      <c r="AU124" s="1082" t="s">
        <v>
484</v>
      </c>
      <c r="AV124" s="1083"/>
      <c r="AW124" s="1083"/>
      <c r="AX124" s="1083"/>
      <c r="AY124" s="1083"/>
      <c r="AZ124" s="1083"/>
      <c r="BA124" s="1083"/>
      <c r="BB124" s="1083"/>
      <c r="BC124" s="1083"/>
      <c r="BD124" s="1083"/>
      <c r="BE124" s="1083"/>
      <c r="BF124" s="1083"/>
      <c r="BG124" s="1083"/>
      <c r="BH124" s="1083"/>
      <c r="BI124" s="1083"/>
      <c r="BJ124" s="1083"/>
      <c r="BK124" s="1083"/>
      <c r="BL124" s="1083"/>
      <c r="BM124" s="1083"/>
      <c r="BN124" s="1083"/>
      <c r="BO124" s="1083"/>
      <c r="BP124" s="1084"/>
      <c r="BQ124" s="1085">
        <v>
64.5</v>
      </c>
      <c r="BR124" s="1050"/>
      <c r="BS124" s="1050"/>
      <c r="BT124" s="1050"/>
      <c r="BU124" s="1050"/>
      <c r="BV124" s="1050">
        <v>
60.5</v>
      </c>
      <c r="BW124" s="1050"/>
      <c r="BX124" s="1050"/>
      <c r="BY124" s="1050"/>
      <c r="BZ124" s="1050"/>
      <c r="CA124" s="1050">
        <v>
42.3</v>
      </c>
      <c r="CB124" s="1050"/>
      <c r="CC124" s="1050"/>
      <c r="CD124" s="1050"/>
      <c r="CE124" s="1050"/>
      <c r="CF124" s="1051"/>
      <c r="CG124" s="1052"/>
      <c r="CH124" s="1052"/>
      <c r="CI124" s="1052"/>
      <c r="CJ124" s="1053"/>
      <c r="CK124" s="1035"/>
      <c r="CL124" s="1035"/>
      <c r="CM124" s="1035"/>
      <c r="CN124" s="1035"/>
      <c r="CO124" s="1036"/>
      <c r="CP124" s="1042" t="s">
        <v>
485</v>
      </c>
      <c r="CQ124" s="1043"/>
      <c r="CR124" s="1043"/>
      <c r="CS124" s="1043"/>
      <c r="CT124" s="1043"/>
      <c r="CU124" s="1043"/>
      <c r="CV124" s="1043"/>
      <c r="CW124" s="1043"/>
      <c r="CX124" s="1043"/>
      <c r="CY124" s="1043"/>
      <c r="CZ124" s="1043"/>
      <c r="DA124" s="1043"/>
      <c r="DB124" s="1043"/>
      <c r="DC124" s="1043"/>
      <c r="DD124" s="1043"/>
      <c r="DE124" s="1043"/>
      <c r="DF124" s="1044"/>
      <c r="DG124" s="1027">
        <v>
8916036</v>
      </c>
      <c r="DH124" s="1009"/>
      <c r="DI124" s="1009"/>
      <c r="DJ124" s="1009"/>
      <c r="DK124" s="1010"/>
      <c r="DL124" s="1008" t="s">
        <v>
446</v>
      </c>
      <c r="DM124" s="1009"/>
      <c r="DN124" s="1009"/>
      <c r="DO124" s="1009"/>
      <c r="DP124" s="1010"/>
      <c r="DQ124" s="1008" t="s">
        <v>
445</v>
      </c>
      <c r="DR124" s="1009"/>
      <c r="DS124" s="1009"/>
      <c r="DT124" s="1009"/>
      <c r="DU124" s="1010"/>
      <c r="DV124" s="1011" t="s">
        <v>
446</v>
      </c>
      <c r="DW124" s="1012"/>
      <c r="DX124" s="1012"/>
      <c r="DY124" s="1012"/>
      <c r="DZ124" s="1013"/>
    </row>
    <row r="125" spans="1:130" s="226" customFormat="1" ht="26.25" customHeight="1" x14ac:dyDescent="0.15">
      <c r="A125" s="1080"/>
      <c r="B125" s="972"/>
      <c r="C125" s="945" t="s">
        <v>
471</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1" t="s">
        <v>
446</v>
      </c>
      <c r="AB125" s="982"/>
      <c r="AC125" s="982"/>
      <c r="AD125" s="982"/>
      <c r="AE125" s="983"/>
      <c r="AF125" s="984" t="s">
        <v>
452</v>
      </c>
      <c r="AG125" s="982"/>
      <c r="AH125" s="982"/>
      <c r="AI125" s="982"/>
      <c r="AJ125" s="983"/>
      <c r="AK125" s="984" t="s">
        <v>
444</v>
      </c>
      <c r="AL125" s="982"/>
      <c r="AM125" s="982"/>
      <c r="AN125" s="982"/>
      <c r="AO125" s="983"/>
      <c r="AP125" s="985" t="s">
        <v>
446</v>
      </c>
      <c r="AQ125" s="986"/>
      <c r="AR125" s="986"/>
      <c r="AS125" s="986"/>
      <c r="AT125" s="987"/>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45" t="s">
        <v>
486</v>
      </c>
      <c r="CL125" s="1030"/>
      <c r="CM125" s="1030"/>
      <c r="CN125" s="1030"/>
      <c r="CO125" s="1031"/>
      <c r="CP125" s="952" t="s">
        <v>
487</v>
      </c>
      <c r="CQ125" s="920"/>
      <c r="CR125" s="920"/>
      <c r="CS125" s="920"/>
      <c r="CT125" s="920"/>
      <c r="CU125" s="920"/>
      <c r="CV125" s="920"/>
      <c r="CW125" s="920"/>
      <c r="CX125" s="920"/>
      <c r="CY125" s="920"/>
      <c r="CZ125" s="920"/>
      <c r="DA125" s="920"/>
      <c r="DB125" s="920"/>
      <c r="DC125" s="920"/>
      <c r="DD125" s="920"/>
      <c r="DE125" s="920"/>
      <c r="DF125" s="921"/>
      <c r="DG125" s="953" t="s">
        <v>
445</v>
      </c>
      <c r="DH125" s="954"/>
      <c r="DI125" s="954"/>
      <c r="DJ125" s="954"/>
      <c r="DK125" s="954"/>
      <c r="DL125" s="954" t="s">
        <v>
446</v>
      </c>
      <c r="DM125" s="954"/>
      <c r="DN125" s="954"/>
      <c r="DO125" s="954"/>
      <c r="DP125" s="954"/>
      <c r="DQ125" s="954" t="s">
        <v>
446</v>
      </c>
      <c r="DR125" s="954"/>
      <c r="DS125" s="954"/>
      <c r="DT125" s="954"/>
      <c r="DU125" s="954"/>
      <c r="DV125" s="955" t="s">
        <v>
444</v>
      </c>
      <c r="DW125" s="955"/>
      <c r="DX125" s="955"/>
      <c r="DY125" s="955"/>
      <c r="DZ125" s="956"/>
    </row>
    <row r="126" spans="1:130" s="226" customFormat="1" ht="26.25" customHeight="1" thickBot="1" x14ac:dyDescent="0.2">
      <c r="A126" s="1080"/>
      <c r="B126" s="972"/>
      <c r="C126" s="945" t="s">
        <v>
473</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1" t="s">
        <v>
444</v>
      </c>
      <c r="AB126" s="982"/>
      <c r="AC126" s="982"/>
      <c r="AD126" s="982"/>
      <c r="AE126" s="983"/>
      <c r="AF126" s="984" t="s">
        <v>
446</v>
      </c>
      <c r="AG126" s="982"/>
      <c r="AH126" s="982"/>
      <c r="AI126" s="982"/>
      <c r="AJ126" s="983"/>
      <c r="AK126" s="984" t="s">
        <v>
452</v>
      </c>
      <c r="AL126" s="982"/>
      <c r="AM126" s="982"/>
      <c r="AN126" s="982"/>
      <c r="AO126" s="983"/>
      <c r="AP126" s="985" t="s">
        <v>
446</v>
      </c>
      <c r="AQ126" s="986"/>
      <c r="AR126" s="986"/>
      <c r="AS126" s="986"/>
      <c r="AT126" s="987"/>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46"/>
      <c r="CL126" s="1033"/>
      <c r="CM126" s="1033"/>
      <c r="CN126" s="1033"/>
      <c r="CO126" s="1034"/>
      <c r="CP126" s="945" t="s">
        <v>
488</v>
      </c>
      <c r="CQ126" s="946"/>
      <c r="CR126" s="946"/>
      <c r="CS126" s="946"/>
      <c r="CT126" s="946"/>
      <c r="CU126" s="946"/>
      <c r="CV126" s="946"/>
      <c r="CW126" s="946"/>
      <c r="CX126" s="946"/>
      <c r="CY126" s="946"/>
      <c r="CZ126" s="946"/>
      <c r="DA126" s="946"/>
      <c r="DB126" s="946"/>
      <c r="DC126" s="946"/>
      <c r="DD126" s="946"/>
      <c r="DE126" s="946"/>
      <c r="DF126" s="947"/>
      <c r="DG126" s="948" t="s">
        <v>
445</v>
      </c>
      <c r="DH126" s="949"/>
      <c r="DI126" s="949"/>
      <c r="DJ126" s="949"/>
      <c r="DK126" s="949"/>
      <c r="DL126" s="949" t="s">
        <v>
448</v>
      </c>
      <c r="DM126" s="949"/>
      <c r="DN126" s="949"/>
      <c r="DO126" s="949"/>
      <c r="DP126" s="949"/>
      <c r="DQ126" s="949" t="s">
        <v>
444</v>
      </c>
      <c r="DR126" s="949"/>
      <c r="DS126" s="949"/>
      <c r="DT126" s="949"/>
      <c r="DU126" s="949"/>
      <c r="DV126" s="950" t="s">
        <v>
446</v>
      </c>
      <c r="DW126" s="950"/>
      <c r="DX126" s="950"/>
      <c r="DY126" s="950"/>
      <c r="DZ126" s="951"/>
    </row>
    <row r="127" spans="1:130" s="226" customFormat="1" ht="26.25" customHeight="1" x14ac:dyDescent="0.15">
      <c r="A127" s="1081"/>
      <c r="B127" s="974"/>
      <c r="C127" s="996" t="s">
        <v>
489</v>
      </c>
      <c r="D127" s="988"/>
      <c r="E127" s="988"/>
      <c r="F127" s="988"/>
      <c r="G127" s="988"/>
      <c r="H127" s="988"/>
      <c r="I127" s="988"/>
      <c r="J127" s="988"/>
      <c r="K127" s="988"/>
      <c r="L127" s="988"/>
      <c r="M127" s="988"/>
      <c r="N127" s="988"/>
      <c r="O127" s="988"/>
      <c r="P127" s="988"/>
      <c r="Q127" s="988"/>
      <c r="R127" s="988"/>
      <c r="S127" s="988"/>
      <c r="T127" s="988"/>
      <c r="U127" s="988"/>
      <c r="V127" s="988"/>
      <c r="W127" s="988"/>
      <c r="X127" s="988"/>
      <c r="Y127" s="988"/>
      <c r="Z127" s="989"/>
      <c r="AA127" s="981" t="s">
        <v>
446</v>
      </c>
      <c r="AB127" s="982"/>
      <c r="AC127" s="982"/>
      <c r="AD127" s="982"/>
      <c r="AE127" s="983"/>
      <c r="AF127" s="984" t="s">
        <v>
446</v>
      </c>
      <c r="AG127" s="982"/>
      <c r="AH127" s="982"/>
      <c r="AI127" s="982"/>
      <c r="AJ127" s="983"/>
      <c r="AK127" s="984" t="s">
        <v>
391</v>
      </c>
      <c r="AL127" s="982"/>
      <c r="AM127" s="982"/>
      <c r="AN127" s="982"/>
      <c r="AO127" s="983"/>
      <c r="AP127" s="985" t="s">
        <v>
446</v>
      </c>
      <c r="AQ127" s="986"/>
      <c r="AR127" s="986"/>
      <c r="AS127" s="986"/>
      <c r="AT127" s="987"/>
      <c r="AU127" s="228"/>
      <c r="AV127" s="228"/>
      <c r="AW127" s="228"/>
      <c r="AX127" s="1054" t="s">
        <v>
490</v>
      </c>
      <c r="AY127" s="1055"/>
      <c r="AZ127" s="1055"/>
      <c r="BA127" s="1055"/>
      <c r="BB127" s="1055"/>
      <c r="BC127" s="1055"/>
      <c r="BD127" s="1055"/>
      <c r="BE127" s="1056"/>
      <c r="BF127" s="1057" t="s">
        <v>
491</v>
      </c>
      <c r="BG127" s="1055"/>
      <c r="BH127" s="1055"/>
      <c r="BI127" s="1055"/>
      <c r="BJ127" s="1055"/>
      <c r="BK127" s="1055"/>
      <c r="BL127" s="1056"/>
      <c r="BM127" s="1057" t="s">
        <v>
492</v>
      </c>
      <c r="BN127" s="1055"/>
      <c r="BO127" s="1055"/>
      <c r="BP127" s="1055"/>
      <c r="BQ127" s="1055"/>
      <c r="BR127" s="1055"/>
      <c r="BS127" s="1056"/>
      <c r="BT127" s="1057" t="s">
        <v>
493</v>
      </c>
      <c r="BU127" s="1055"/>
      <c r="BV127" s="1055"/>
      <c r="BW127" s="1055"/>
      <c r="BX127" s="1055"/>
      <c r="BY127" s="1055"/>
      <c r="BZ127" s="1078"/>
      <c r="CA127" s="228"/>
      <c r="CB127" s="228"/>
      <c r="CC127" s="228"/>
      <c r="CD127" s="251"/>
      <c r="CE127" s="251"/>
      <c r="CF127" s="251"/>
      <c r="CG127" s="228"/>
      <c r="CH127" s="228"/>
      <c r="CI127" s="228"/>
      <c r="CJ127" s="250"/>
      <c r="CK127" s="1046"/>
      <c r="CL127" s="1033"/>
      <c r="CM127" s="1033"/>
      <c r="CN127" s="1033"/>
      <c r="CO127" s="1034"/>
      <c r="CP127" s="945" t="s">
        <v>
494</v>
      </c>
      <c r="CQ127" s="946"/>
      <c r="CR127" s="946"/>
      <c r="CS127" s="946"/>
      <c r="CT127" s="946"/>
      <c r="CU127" s="946"/>
      <c r="CV127" s="946"/>
      <c r="CW127" s="946"/>
      <c r="CX127" s="946"/>
      <c r="CY127" s="946"/>
      <c r="CZ127" s="946"/>
      <c r="DA127" s="946"/>
      <c r="DB127" s="946"/>
      <c r="DC127" s="946"/>
      <c r="DD127" s="946"/>
      <c r="DE127" s="946"/>
      <c r="DF127" s="947"/>
      <c r="DG127" s="948" t="s">
        <v>
391</v>
      </c>
      <c r="DH127" s="949"/>
      <c r="DI127" s="949"/>
      <c r="DJ127" s="949"/>
      <c r="DK127" s="949"/>
      <c r="DL127" s="949" t="s">
        <v>
391</v>
      </c>
      <c r="DM127" s="949"/>
      <c r="DN127" s="949"/>
      <c r="DO127" s="949"/>
      <c r="DP127" s="949"/>
      <c r="DQ127" s="949" t="s">
        <v>
448</v>
      </c>
      <c r="DR127" s="949"/>
      <c r="DS127" s="949"/>
      <c r="DT127" s="949"/>
      <c r="DU127" s="949"/>
      <c r="DV127" s="950" t="s">
        <v>
446</v>
      </c>
      <c r="DW127" s="950"/>
      <c r="DX127" s="950"/>
      <c r="DY127" s="950"/>
      <c r="DZ127" s="951"/>
    </row>
    <row r="128" spans="1:130" s="226" customFormat="1" ht="26.25" customHeight="1" thickBot="1" x14ac:dyDescent="0.2">
      <c r="A128" s="1064" t="s">
        <v>
495</v>
      </c>
      <c r="B128" s="1065"/>
      <c r="C128" s="1065"/>
      <c r="D128" s="1065"/>
      <c r="E128" s="1065"/>
      <c r="F128" s="1065"/>
      <c r="G128" s="1065"/>
      <c r="H128" s="1065"/>
      <c r="I128" s="1065"/>
      <c r="J128" s="1065"/>
      <c r="K128" s="1065"/>
      <c r="L128" s="1065"/>
      <c r="M128" s="1065"/>
      <c r="N128" s="1065"/>
      <c r="O128" s="1065"/>
      <c r="P128" s="1065"/>
      <c r="Q128" s="1065"/>
      <c r="R128" s="1065"/>
      <c r="S128" s="1065"/>
      <c r="T128" s="1065"/>
      <c r="U128" s="1065"/>
      <c r="V128" s="1065"/>
      <c r="W128" s="1066" t="s">
        <v>
496</v>
      </c>
      <c r="X128" s="1066"/>
      <c r="Y128" s="1066"/>
      <c r="Z128" s="1067"/>
      <c r="AA128" s="1068">
        <v>
93345</v>
      </c>
      <c r="AB128" s="1069"/>
      <c r="AC128" s="1069"/>
      <c r="AD128" s="1069"/>
      <c r="AE128" s="1070"/>
      <c r="AF128" s="1071">
        <v>
104752</v>
      </c>
      <c r="AG128" s="1069"/>
      <c r="AH128" s="1069"/>
      <c r="AI128" s="1069"/>
      <c r="AJ128" s="1070"/>
      <c r="AK128" s="1071">
        <v>
111726</v>
      </c>
      <c r="AL128" s="1069"/>
      <c r="AM128" s="1069"/>
      <c r="AN128" s="1069"/>
      <c r="AO128" s="1070"/>
      <c r="AP128" s="1072"/>
      <c r="AQ128" s="1073"/>
      <c r="AR128" s="1073"/>
      <c r="AS128" s="1073"/>
      <c r="AT128" s="1074"/>
      <c r="AU128" s="228"/>
      <c r="AV128" s="228"/>
      <c r="AW128" s="228"/>
      <c r="AX128" s="919" t="s">
        <v>
497</v>
      </c>
      <c r="AY128" s="920"/>
      <c r="AZ128" s="920"/>
      <c r="BA128" s="920"/>
      <c r="BB128" s="920"/>
      <c r="BC128" s="920"/>
      <c r="BD128" s="920"/>
      <c r="BE128" s="921"/>
      <c r="BF128" s="1075" t="s">
        <v>
446</v>
      </c>
      <c r="BG128" s="1076"/>
      <c r="BH128" s="1076"/>
      <c r="BI128" s="1076"/>
      <c r="BJ128" s="1076"/>
      <c r="BK128" s="1076"/>
      <c r="BL128" s="1077"/>
      <c r="BM128" s="1075">
        <v>
12.87</v>
      </c>
      <c r="BN128" s="1076"/>
      <c r="BO128" s="1076"/>
      <c r="BP128" s="1076"/>
      <c r="BQ128" s="1076"/>
      <c r="BR128" s="1076"/>
      <c r="BS128" s="1077"/>
      <c r="BT128" s="1075">
        <v>
20</v>
      </c>
      <c r="BU128" s="1076"/>
      <c r="BV128" s="1076"/>
      <c r="BW128" s="1076"/>
      <c r="BX128" s="1076"/>
      <c r="BY128" s="1076"/>
      <c r="BZ128" s="1099"/>
      <c r="CA128" s="251"/>
      <c r="CB128" s="251"/>
      <c r="CC128" s="251"/>
      <c r="CD128" s="251"/>
      <c r="CE128" s="251"/>
      <c r="CF128" s="251"/>
      <c r="CG128" s="228"/>
      <c r="CH128" s="228"/>
      <c r="CI128" s="228"/>
      <c r="CJ128" s="250"/>
      <c r="CK128" s="1047"/>
      <c r="CL128" s="1048"/>
      <c r="CM128" s="1048"/>
      <c r="CN128" s="1048"/>
      <c r="CO128" s="1049"/>
      <c r="CP128" s="1058" t="s">
        <v>
498</v>
      </c>
      <c r="CQ128" s="754"/>
      <c r="CR128" s="754"/>
      <c r="CS128" s="754"/>
      <c r="CT128" s="754"/>
      <c r="CU128" s="754"/>
      <c r="CV128" s="754"/>
      <c r="CW128" s="754"/>
      <c r="CX128" s="754"/>
      <c r="CY128" s="754"/>
      <c r="CZ128" s="754"/>
      <c r="DA128" s="754"/>
      <c r="DB128" s="754"/>
      <c r="DC128" s="754"/>
      <c r="DD128" s="754"/>
      <c r="DE128" s="754"/>
      <c r="DF128" s="1059"/>
      <c r="DG128" s="1060" t="s">
        <v>
446</v>
      </c>
      <c r="DH128" s="1061"/>
      <c r="DI128" s="1061"/>
      <c r="DJ128" s="1061"/>
      <c r="DK128" s="1061"/>
      <c r="DL128" s="1061">
        <v>
2352</v>
      </c>
      <c r="DM128" s="1061"/>
      <c r="DN128" s="1061"/>
      <c r="DO128" s="1061"/>
      <c r="DP128" s="1061"/>
      <c r="DQ128" s="1061" t="s">
        <v>
391</v>
      </c>
      <c r="DR128" s="1061"/>
      <c r="DS128" s="1061"/>
      <c r="DT128" s="1061"/>
      <c r="DU128" s="1061"/>
      <c r="DV128" s="1062" t="s">
        <v>
446</v>
      </c>
      <c r="DW128" s="1062"/>
      <c r="DX128" s="1062"/>
      <c r="DY128" s="1062"/>
      <c r="DZ128" s="1063"/>
    </row>
    <row r="129" spans="1:131" s="226" customFormat="1" ht="26.25" customHeight="1" x14ac:dyDescent="0.15">
      <c r="A129" s="957" t="s">
        <v>
107</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093" t="s">
        <v>
499</v>
      </c>
      <c r="X129" s="1094"/>
      <c r="Y129" s="1094"/>
      <c r="Z129" s="1095"/>
      <c r="AA129" s="981">
        <v>
13052802</v>
      </c>
      <c r="AB129" s="982"/>
      <c r="AC129" s="982"/>
      <c r="AD129" s="982"/>
      <c r="AE129" s="983"/>
      <c r="AF129" s="984">
        <v>
13418692</v>
      </c>
      <c r="AG129" s="982"/>
      <c r="AH129" s="982"/>
      <c r="AI129" s="982"/>
      <c r="AJ129" s="983"/>
      <c r="AK129" s="984">
        <v>
13907403</v>
      </c>
      <c r="AL129" s="982"/>
      <c r="AM129" s="982"/>
      <c r="AN129" s="982"/>
      <c r="AO129" s="983"/>
      <c r="AP129" s="1096"/>
      <c r="AQ129" s="1097"/>
      <c r="AR129" s="1097"/>
      <c r="AS129" s="1097"/>
      <c r="AT129" s="1098"/>
      <c r="AU129" s="229"/>
      <c r="AV129" s="229"/>
      <c r="AW129" s="229"/>
      <c r="AX129" s="1088" t="s">
        <v>
500</v>
      </c>
      <c r="AY129" s="946"/>
      <c r="AZ129" s="946"/>
      <c r="BA129" s="946"/>
      <c r="BB129" s="946"/>
      <c r="BC129" s="946"/>
      <c r="BD129" s="946"/>
      <c r="BE129" s="947"/>
      <c r="BF129" s="1089" t="s">
        <v>
452</v>
      </c>
      <c r="BG129" s="1090"/>
      <c r="BH129" s="1090"/>
      <c r="BI129" s="1090"/>
      <c r="BJ129" s="1090"/>
      <c r="BK129" s="1090"/>
      <c r="BL129" s="1091"/>
      <c r="BM129" s="1089">
        <v>
17.87</v>
      </c>
      <c r="BN129" s="1090"/>
      <c r="BO129" s="1090"/>
      <c r="BP129" s="1090"/>
      <c r="BQ129" s="1090"/>
      <c r="BR129" s="1090"/>
      <c r="BS129" s="1091"/>
      <c r="BT129" s="1089">
        <v>
30</v>
      </c>
      <c r="BU129" s="1090"/>
      <c r="BV129" s="1090"/>
      <c r="BW129" s="1090"/>
      <c r="BX129" s="1090"/>
      <c r="BY129" s="1090"/>
      <c r="BZ129" s="109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57" t="s">
        <v>
501</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093" t="s">
        <v>
502</v>
      </c>
      <c r="X130" s="1094"/>
      <c r="Y130" s="1094"/>
      <c r="Z130" s="1095"/>
      <c r="AA130" s="981">
        <v>
2160461</v>
      </c>
      <c r="AB130" s="982"/>
      <c r="AC130" s="982"/>
      <c r="AD130" s="982"/>
      <c r="AE130" s="983"/>
      <c r="AF130" s="984">
        <v>
2234364</v>
      </c>
      <c r="AG130" s="982"/>
      <c r="AH130" s="982"/>
      <c r="AI130" s="982"/>
      <c r="AJ130" s="983"/>
      <c r="AK130" s="984">
        <v>
2315617</v>
      </c>
      <c r="AL130" s="982"/>
      <c r="AM130" s="982"/>
      <c r="AN130" s="982"/>
      <c r="AO130" s="983"/>
      <c r="AP130" s="1096"/>
      <c r="AQ130" s="1097"/>
      <c r="AR130" s="1097"/>
      <c r="AS130" s="1097"/>
      <c r="AT130" s="1098"/>
      <c r="AU130" s="229"/>
      <c r="AV130" s="229"/>
      <c r="AW130" s="229"/>
      <c r="AX130" s="1088" t="s">
        <v>
503</v>
      </c>
      <c r="AY130" s="946"/>
      <c r="AZ130" s="946"/>
      <c r="BA130" s="946"/>
      <c r="BB130" s="946"/>
      <c r="BC130" s="946"/>
      <c r="BD130" s="946"/>
      <c r="BE130" s="947"/>
      <c r="BF130" s="1124">
        <v>
6.7</v>
      </c>
      <c r="BG130" s="1125"/>
      <c r="BH130" s="1125"/>
      <c r="BI130" s="1125"/>
      <c r="BJ130" s="1125"/>
      <c r="BK130" s="1125"/>
      <c r="BL130" s="1126"/>
      <c r="BM130" s="1124">
        <v>
25</v>
      </c>
      <c r="BN130" s="1125"/>
      <c r="BO130" s="1125"/>
      <c r="BP130" s="1125"/>
      <c r="BQ130" s="1125"/>
      <c r="BR130" s="1125"/>
      <c r="BS130" s="1126"/>
      <c r="BT130" s="1124">
        <v>
35</v>
      </c>
      <c r="BU130" s="1125"/>
      <c r="BV130" s="1125"/>
      <c r="BW130" s="1125"/>
      <c r="BX130" s="1125"/>
      <c r="BY130" s="1125"/>
      <c r="BZ130" s="112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28"/>
      <c r="B131" s="1129"/>
      <c r="C131" s="1129"/>
      <c r="D131" s="1129"/>
      <c r="E131" s="1129"/>
      <c r="F131" s="1129"/>
      <c r="G131" s="1129"/>
      <c r="H131" s="1129"/>
      <c r="I131" s="1129"/>
      <c r="J131" s="1129"/>
      <c r="K131" s="1129"/>
      <c r="L131" s="1129"/>
      <c r="M131" s="1129"/>
      <c r="N131" s="1129"/>
      <c r="O131" s="1129"/>
      <c r="P131" s="1129"/>
      <c r="Q131" s="1129"/>
      <c r="R131" s="1129"/>
      <c r="S131" s="1129"/>
      <c r="T131" s="1129"/>
      <c r="U131" s="1129"/>
      <c r="V131" s="1129"/>
      <c r="W131" s="1130" t="s">
        <v>
504</v>
      </c>
      <c r="X131" s="1131"/>
      <c r="Y131" s="1131"/>
      <c r="Z131" s="1132"/>
      <c r="AA131" s="1027">
        <v>
10892341</v>
      </c>
      <c r="AB131" s="1009"/>
      <c r="AC131" s="1009"/>
      <c r="AD131" s="1009"/>
      <c r="AE131" s="1010"/>
      <c r="AF131" s="1008">
        <v>
11184328</v>
      </c>
      <c r="AG131" s="1009"/>
      <c r="AH131" s="1009"/>
      <c r="AI131" s="1009"/>
      <c r="AJ131" s="1010"/>
      <c r="AK131" s="1008">
        <v>
11591786</v>
      </c>
      <c r="AL131" s="1009"/>
      <c r="AM131" s="1009"/>
      <c r="AN131" s="1009"/>
      <c r="AO131" s="1010"/>
      <c r="AP131" s="1133"/>
      <c r="AQ131" s="1134"/>
      <c r="AR131" s="1134"/>
      <c r="AS131" s="1134"/>
      <c r="AT131" s="1135"/>
      <c r="AU131" s="229"/>
      <c r="AV131" s="229"/>
      <c r="AW131" s="229"/>
      <c r="AX131" s="1106" t="s">
        <v>
505</v>
      </c>
      <c r="AY131" s="754"/>
      <c r="AZ131" s="754"/>
      <c r="BA131" s="754"/>
      <c r="BB131" s="754"/>
      <c r="BC131" s="754"/>
      <c r="BD131" s="754"/>
      <c r="BE131" s="1059"/>
      <c r="BF131" s="1107">
        <v>
42.3</v>
      </c>
      <c r="BG131" s="1108"/>
      <c r="BH131" s="1108"/>
      <c r="BI131" s="1108"/>
      <c r="BJ131" s="1108"/>
      <c r="BK131" s="1108"/>
      <c r="BL131" s="1109"/>
      <c r="BM131" s="1107">
        <v>
350</v>
      </c>
      <c r="BN131" s="1108"/>
      <c r="BO131" s="1108"/>
      <c r="BP131" s="1108"/>
      <c r="BQ131" s="1108"/>
      <c r="BR131" s="1108"/>
      <c r="BS131" s="1109"/>
      <c r="BT131" s="1110"/>
      <c r="BU131" s="1111"/>
      <c r="BV131" s="1111"/>
      <c r="BW131" s="1111"/>
      <c r="BX131" s="1111"/>
      <c r="BY131" s="1111"/>
      <c r="BZ131" s="111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3" t="s">
        <v>
506</v>
      </c>
      <c r="B132" s="1114"/>
      <c r="C132" s="1114"/>
      <c r="D132" s="1114"/>
      <c r="E132" s="1114"/>
      <c r="F132" s="1114"/>
      <c r="G132" s="1114"/>
      <c r="H132" s="1114"/>
      <c r="I132" s="1114"/>
      <c r="J132" s="1114"/>
      <c r="K132" s="1114"/>
      <c r="L132" s="1114"/>
      <c r="M132" s="1114"/>
      <c r="N132" s="1114"/>
      <c r="O132" s="1114"/>
      <c r="P132" s="1114"/>
      <c r="Q132" s="1114"/>
      <c r="R132" s="1114"/>
      <c r="S132" s="1114"/>
      <c r="T132" s="1114"/>
      <c r="U132" s="1114"/>
      <c r="V132" s="1117" t="s">
        <v>
507</v>
      </c>
      <c r="W132" s="1117"/>
      <c r="X132" s="1117"/>
      <c r="Y132" s="1117"/>
      <c r="Z132" s="1118"/>
      <c r="AA132" s="1119">
        <v>
7.9883562220000002</v>
      </c>
      <c r="AB132" s="1120"/>
      <c r="AC132" s="1120"/>
      <c r="AD132" s="1120"/>
      <c r="AE132" s="1121"/>
      <c r="AF132" s="1122">
        <v>
6.2117724020000002</v>
      </c>
      <c r="AG132" s="1120"/>
      <c r="AH132" s="1120"/>
      <c r="AI132" s="1120"/>
      <c r="AJ132" s="1121"/>
      <c r="AK132" s="1122">
        <v>
6.0531655779999998</v>
      </c>
      <c r="AL132" s="1120"/>
      <c r="AM132" s="1120"/>
      <c r="AN132" s="1120"/>
      <c r="AO132" s="1121"/>
      <c r="AP132" s="1024"/>
      <c r="AQ132" s="1025"/>
      <c r="AR132" s="1025"/>
      <c r="AS132" s="1025"/>
      <c r="AT132" s="1123"/>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15"/>
      <c r="B133" s="1116"/>
      <c r="C133" s="1116"/>
      <c r="D133" s="1116"/>
      <c r="E133" s="1116"/>
      <c r="F133" s="1116"/>
      <c r="G133" s="1116"/>
      <c r="H133" s="1116"/>
      <c r="I133" s="1116"/>
      <c r="J133" s="1116"/>
      <c r="K133" s="1116"/>
      <c r="L133" s="1116"/>
      <c r="M133" s="1116"/>
      <c r="N133" s="1116"/>
      <c r="O133" s="1116"/>
      <c r="P133" s="1116"/>
      <c r="Q133" s="1116"/>
      <c r="R133" s="1116"/>
      <c r="S133" s="1116"/>
      <c r="T133" s="1116"/>
      <c r="U133" s="1116"/>
      <c r="V133" s="1100" t="s">
        <v>
508</v>
      </c>
      <c r="W133" s="1100"/>
      <c r="X133" s="1100"/>
      <c r="Y133" s="1100"/>
      <c r="Z133" s="1101"/>
      <c r="AA133" s="1102">
        <v>
7.6</v>
      </c>
      <c r="AB133" s="1103"/>
      <c r="AC133" s="1103"/>
      <c r="AD133" s="1103"/>
      <c r="AE133" s="1104"/>
      <c r="AF133" s="1102">
        <v>
7.3</v>
      </c>
      <c r="AG133" s="1103"/>
      <c r="AH133" s="1103"/>
      <c r="AI133" s="1103"/>
      <c r="AJ133" s="1104"/>
      <c r="AK133" s="1102">
        <v>
6.7</v>
      </c>
      <c r="AL133" s="1103"/>
      <c r="AM133" s="1103"/>
      <c r="AN133" s="1103"/>
      <c r="AO133" s="1104"/>
      <c r="AP133" s="1051"/>
      <c r="AQ133" s="1052"/>
      <c r="AR133" s="1052"/>
      <c r="AS133" s="1052"/>
      <c r="AT133" s="1105"/>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UdIDkY/7QH1Hb8+dTHdpS1mFAIz+6UN4Wt3ThbSkEG/CrTlSS5bgBfqCPi+5Lw6qFQRm4rS4oswgUWqjJvlNQ==" saltValue="PNSEvgyYLKSE8Cg7Phhk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10" zoomScale="90" zoomScaleNormal="85" zoomScaleSheetLayoutView="90" workbookViewId="0">
      <selection activeCell="AW21" sqref="AW21"/>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
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67" zoomScaleNormal="100" zoomScaleSheetLayoutView="55" workbookViewId="0">
      <selection activeCell="DL38" sqref="DL38"/>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277P7PjLZiYvm57FMMRCzrXM+mqjzEuj2MXT/D3Cl4ej989PtF4YRpfPC/kv5Rq7t+rtEEPPL35lxiDAncVRg==" saltValue="R39H2sHOwg0WWrfvJ25Ncg=="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
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
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37" t="s">
        <v>
512</v>
      </c>
      <c r="AP7" s="268"/>
      <c r="AQ7" s="269" t="s">
        <v>
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38"/>
      <c r="AP8" s="274" t="s">
        <v>
514</v>
      </c>
      <c r="AQ8" s="275" t="s">
        <v>
515</v>
      </c>
      <c r="AR8" s="276" t="s">
        <v>
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9" t="s">
        <v>
517</v>
      </c>
      <c r="AL9" s="1140"/>
      <c r="AM9" s="1140"/>
      <c r="AN9" s="1141"/>
      <c r="AO9" s="277">
        <v>
4042244</v>
      </c>
      <c r="AP9" s="277">
        <v>
81752</v>
      </c>
      <c r="AQ9" s="278">
        <v>
104625</v>
      </c>
      <c r="AR9" s="279">
        <v>
-21.9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9" t="s">
        <v>
518</v>
      </c>
      <c r="AL10" s="1140"/>
      <c r="AM10" s="1140"/>
      <c r="AN10" s="1141"/>
      <c r="AO10" s="280">
        <v>
56671</v>
      </c>
      <c r="AP10" s="280">
        <v>
1146</v>
      </c>
      <c r="AQ10" s="281">
        <v>
9752</v>
      </c>
      <c r="AR10" s="282">
        <v>
-88.2</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9" t="s">
        <v>
519</v>
      </c>
      <c r="AL11" s="1140"/>
      <c r="AM11" s="1140"/>
      <c r="AN11" s="1141"/>
      <c r="AO11" s="280">
        <v>
78760</v>
      </c>
      <c r="AP11" s="280">
        <v>
1593</v>
      </c>
      <c r="AQ11" s="281">
        <v>
1608</v>
      </c>
      <c r="AR11" s="282">
        <v>
-0.9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9" t="s">
        <v>
520</v>
      </c>
      <c r="AL12" s="1140"/>
      <c r="AM12" s="1140"/>
      <c r="AN12" s="1141"/>
      <c r="AO12" s="280" t="s">
        <v>
521</v>
      </c>
      <c r="AP12" s="280" t="s">
        <v>
521</v>
      </c>
      <c r="AQ12" s="281">
        <v>
4</v>
      </c>
      <c r="AR12" s="282" t="s">
        <v>
521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9" t="s">
        <v>
522</v>
      </c>
      <c r="AL13" s="1140"/>
      <c r="AM13" s="1140"/>
      <c r="AN13" s="1141"/>
      <c r="AO13" s="280">
        <v>
213413</v>
      </c>
      <c r="AP13" s="280">
        <v>
4316</v>
      </c>
      <c r="AQ13" s="281">
        <v>
4175</v>
      </c>
      <c r="AR13" s="282">
        <v>
3.4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9" t="s">
        <v>
523</v>
      </c>
      <c r="AL14" s="1140"/>
      <c r="AM14" s="1140"/>
      <c r="AN14" s="1141"/>
      <c r="AO14" s="280">
        <v>
151814</v>
      </c>
      <c r="AP14" s="280">
        <v>
3070</v>
      </c>
      <c r="AQ14" s="281">
        <v>
2340</v>
      </c>
      <c r="AR14" s="282">
        <v>
31.2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2" t="s">
        <v>
524</v>
      </c>
      <c r="AL15" s="1143"/>
      <c r="AM15" s="1143"/>
      <c r="AN15" s="1144"/>
      <c r="AO15" s="280">
        <v>
-300840</v>
      </c>
      <c r="AP15" s="280">
        <v>
-6084</v>
      </c>
      <c r="AQ15" s="281">
        <v>
-8060</v>
      </c>
      <c r="AR15" s="282">
        <v>
-24.5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2" t="s">
        <v>
186</v>
      </c>
      <c r="AL16" s="1143"/>
      <c r="AM16" s="1143"/>
      <c r="AN16" s="1144"/>
      <c r="AO16" s="280">
        <v>
4242062</v>
      </c>
      <c r="AP16" s="280">
        <v>
85794</v>
      </c>
      <c r="AQ16" s="281">
        <v>
114444</v>
      </c>
      <c r="AR16" s="282">
        <v>
-25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
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
526</v>
      </c>
      <c r="AP20" s="289" t="s">
        <v>
527</v>
      </c>
      <c r="AQ20" s="290" t="s">
        <v>
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45" t="s">
        <v>
529</v>
      </c>
      <c r="AL21" s="1146"/>
      <c r="AM21" s="1146"/>
      <c r="AN21" s="1147"/>
      <c r="AO21" s="293">
        <v>
9.5299999999999994</v>
      </c>
      <c r="AP21" s="294">
        <v>
10.6</v>
      </c>
      <c r="AQ21" s="295">
        <v>
-1.07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45" t="s">
        <v>
530</v>
      </c>
      <c r="AL22" s="1146"/>
      <c r="AM22" s="1146"/>
      <c r="AN22" s="1147"/>
      <c r="AO22" s="298">
        <v>
98.5</v>
      </c>
      <c r="AP22" s="299">
        <v>
97.5</v>
      </c>
      <c r="AQ22" s="300">
        <v>
1</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36" t="s">
        <v>
531</v>
      </c>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6"/>
      <c r="AM26" s="1136"/>
      <c r="AN26" s="1136"/>
      <c r="AO26" s="1136"/>
      <c r="AP26" s="1136"/>
      <c r="AQ26" s="1136"/>
      <c r="AR26" s="1136"/>
      <c r="AS26" s="1136"/>
      <c r="AT26" s="263"/>
    </row>
    <row r="27" spans="1:46" x14ac:dyDescent="0.15">
      <c r="A27" s="305"/>
      <c r="AO27" s="258"/>
      <c r="AP27" s="258"/>
      <c r="AQ27" s="258"/>
      <c r="AR27" s="258"/>
      <c r="AS27" s="258"/>
      <c r="AT27" s="258"/>
    </row>
    <row r="28" spans="1:46" ht="17.25" x14ac:dyDescent="0.15">
      <c r="A28" s="259" t="s">
        <v>
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
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37" t="s">
        <v>
512</v>
      </c>
      <c r="AP30" s="268"/>
      <c r="AQ30" s="269" t="s">
        <v>
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38"/>
      <c r="AP31" s="274" t="s">
        <v>
514</v>
      </c>
      <c r="AQ31" s="275" t="s">
        <v>
515</v>
      </c>
      <c r="AR31" s="276" t="s">
        <v>
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3" t="s">
        <v>
534</v>
      </c>
      <c r="AL32" s="1154"/>
      <c r="AM32" s="1154"/>
      <c r="AN32" s="1155"/>
      <c r="AO32" s="308">
        <v>
2440038</v>
      </c>
      <c r="AP32" s="308">
        <v>
49349</v>
      </c>
      <c r="AQ32" s="309">
        <v>
72468</v>
      </c>
      <c r="AR32" s="310">
        <v>
-31.9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3" t="s">
        <v>
535</v>
      </c>
      <c r="AL33" s="1154"/>
      <c r="AM33" s="1154"/>
      <c r="AN33" s="1155"/>
      <c r="AO33" s="308" t="s">
        <v>
521</v>
      </c>
      <c r="AP33" s="308" t="s">
        <v>
521</v>
      </c>
      <c r="AQ33" s="309" t="s">
        <v>
521</v>
      </c>
      <c r="AR33" s="310" t="s">
        <v>
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3" t="s">
        <v>
536</v>
      </c>
      <c r="AL34" s="1154"/>
      <c r="AM34" s="1154"/>
      <c r="AN34" s="1155"/>
      <c r="AO34" s="308" t="s">
        <v>
521</v>
      </c>
      <c r="AP34" s="308" t="s">
        <v>
521</v>
      </c>
      <c r="AQ34" s="309">
        <v>
1</v>
      </c>
      <c r="AR34" s="310" t="s">
        <v>
521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3" t="s">
        <v>
537</v>
      </c>
      <c r="AL35" s="1154"/>
      <c r="AM35" s="1154"/>
      <c r="AN35" s="1155"/>
      <c r="AO35" s="308">
        <v>
688761</v>
      </c>
      <c r="AP35" s="308">
        <v>
13930</v>
      </c>
      <c r="AQ35" s="309">
        <v>
17710</v>
      </c>
      <c r="AR35" s="310">
        <v>
-21.3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3" t="s">
        <v>
538</v>
      </c>
      <c r="AL36" s="1154"/>
      <c r="AM36" s="1154"/>
      <c r="AN36" s="1155"/>
      <c r="AO36" s="308" t="s">
        <v>
521</v>
      </c>
      <c r="AP36" s="308" t="s">
        <v>
521</v>
      </c>
      <c r="AQ36" s="309">
        <v>
2475</v>
      </c>
      <c r="AR36" s="310" t="s">
        <v>
521</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3" t="s">
        <v>
539</v>
      </c>
      <c r="AL37" s="1154"/>
      <c r="AM37" s="1154"/>
      <c r="AN37" s="1155"/>
      <c r="AO37" s="308" t="s">
        <v>
521</v>
      </c>
      <c r="AP37" s="308" t="s">
        <v>
521</v>
      </c>
      <c r="AQ37" s="309">
        <v>
637</v>
      </c>
      <c r="AR37" s="310" t="s">
        <v>
521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6" t="s">
        <v>
540</v>
      </c>
      <c r="AL38" s="1157"/>
      <c r="AM38" s="1157"/>
      <c r="AN38" s="1158"/>
      <c r="AO38" s="311">
        <v>
214</v>
      </c>
      <c r="AP38" s="311">
        <v>
4</v>
      </c>
      <c r="AQ38" s="312">
        <v>
2</v>
      </c>
      <c r="AR38" s="300">
        <v>
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6" t="s">
        <v>
541</v>
      </c>
      <c r="AL39" s="1157"/>
      <c r="AM39" s="1157"/>
      <c r="AN39" s="1158"/>
      <c r="AO39" s="308">
        <v>
-111726</v>
      </c>
      <c r="AP39" s="308">
        <v>
-2260</v>
      </c>
      <c r="AQ39" s="309">
        <v>
-3769</v>
      </c>
      <c r="AR39" s="310">
        <v>
-40</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3" t="s">
        <v>
542</v>
      </c>
      <c r="AL40" s="1154"/>
      <c r="AM40" s="1154"/>
      <c r="AN40" s="1155"/>
      <c r="AO40" s="308">
        <v>
-2315617</v>
      </c>
      <c r="AP40" s="308">
        <v>
-46832</v>
      </c>
      <c r="AQ40" s="309">
        <v>
-62733</v>
      </c>
      <c r="AR40" s="310">
        <v>
-25.3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9" t="s">
        <v>
296</v>
      </c>
      <c r="AL41" s="1160"/>
      <c r="AM41" s="1160"/>
      <c r="AN41" s="1161"/>
      <c r="AO41" s="308">
        <v>
701670</v>
      </c>
      <c r="AP41" s="308">
        <v>
14191</v>
      </c>
      <c r="AQ41" s="309">
        <v>
26792</v>
      </c>
      <c r="AR41" s="310">
        <v>
-47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
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
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
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8" t="s">
        <v>
512</v>
      </c>
      <c r="AN49" s="1150" t="s">
        <v>
546</v>
      </c>
      <c r="AO49" s="1151"/>
      <c r="AP49" s="1151"/>
      <c r="AQ49" s="1151"/>
      <c r="AR49" s="115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9"/>
      <c r="AN50" s="324" t="s">
        <v>
547</v>
      </c>
      <c r="AO50" s="325" t="s">
        <v>
548</v>
      </c>
      <c r="AP50" s="326" t="s">
        <v>
549</v>
      </c>
      <c r="AQ50" s="327" t="s">
        <v>
550</v>
      </c>
      <c r="AR50" s="328" t="s">
        <v>
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
552</v>
      </c>
      <c r="AL51" s="321"/>
      <c r="AM51" s="329">
        <v>
4168258</v>
      </c>
      <c r="AN51" s="330">
        <v>
80551</v>
      </c>
      <c r="AO51" s="331">
        <v>
-14.1</v>
      </c>
      <c r="AP51" s="332">
        <v>
70615</v>
      </c>
      <c r="AQ51" s="333">
        <v>
4.9000000000000004</v>
      </c>
      <c r="AR51" s="334">
        <v>
-19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
553</v>
      </c>
      <c r="AM52" s="337">
        <v>
1455605</v>
      </c>
      <c r="AN52" s="338">
        <v>
28129</v>
      </c>
      <c r="AO52" s="339">
        <v>
-21.9</v>
      </c>
      <c r="AP52" s="340">
        <v>
37382</v>
      </c>
      <c r="AQ52" s="341">
        <v>
-1.9</v>
      </c>
      <c r="AR52" s="342">
        <v>
-20</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
554</v>
      </c>
      <c r="AL53" s="321"/>
      <c r="AM53" s="329">
        <v>
5774380</v>
      </c>
      <c r="AN53" s="330">
        <v>
112636</v>
      </c>
      <c r="AO53" s="331">
        <v>
39.799999999999997</v>
      </c>
      <c r="AP53" s="332">
        <v>
69185</v>
      </c>
      <c r="AQ53" s="333">
        <v>
-2</v>
      </c>
      <c r="AR53" s="334">
        <v>
41.8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
553</v>
      </c>
      <c r="AM54" s="337">
        <v>
1570354</v>
      </c>
      <c r="AN54" s="338">
        <v>
30631</v>
      </c>
      <c r="AO54" s="339">
        <v>
8.9</v>
      </c>
      <c r="AP54" s="340">
        <v>
38519</v>
      </c>
      <c r="AQ54" s="341">
        <v>
3</v>
      </c>
      <c r="AR54" s="342">
        <v>
5.9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
555</v>
      </c>
      <c r="AL55" s="321"/>
      <c r="AM55" s="329">
        <v>
4925770</v>
      </c>
      <c r="AN55" s="330">
        <v>
96951</v>
      </c>
      <c r="AO55" s="331">
        <v>
-13.9</v>
      </c>
      <c r="AP55" s="332">
        <v>
70166</v>
      </c>
      <c r="AQ55" s="333">
        <v>
1.4</v>
      </c>
      <c r="AR55" s="334">
        <v>
-15.3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
553</v>
      </c>
      <c r="AM56" s="337">
        <v>
1148540</v>
      </c>
      <c r="AN56" s="338">
        <v>
22606</v>
      </c>
      <c r="AO56" s="339">
        <v>
-26.2</v>
      </c>
      <c r="AP56" s="340">
        <v>
36115</v>
      </c>
      <c r="AQ56" s="341">
        <v>
-6.2</v>
      </c>
      <c r="AR56" s="342">
        <v>
-20</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
556</v>
      </c>
      <c r="AL57" s="321"/>
      <c r="AM57" s="329">
        <v>
5862234</v>
      </c>
      <c r="AN57" s="330">
        <v>
116661</v>
      </c>
      <c r="AO57" s="331">
        <v>
20.3</v>
      </c>
      <c r="AP57" s="332">
        <v>
92632</v>
      </c>
      <c r="AQ57" s="333">
        <v>
32</v>
      </c>
      <c r="AR57" s="334">
        <v>
-11.7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
553</v>
      </c>
      <c r="AM58" s="337">
        <v>
1005380</v>
      </c>
      <c r="AN58" s="338">
        <v>
20008</v>
      </c>
      <c r="AO58" s="339">
        <v>
-11.5</v>
      </c>
      <c r="AP58" s="340">
        <v>
47978</v>
      </c>
      <c r="AQ58" s="341">
        <v>
32.799999999999997</v>
      </c>
      <c r="AR58" s="342">
        <v>
-44.3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
557</v>
      </c>
      <c r="AL59" s="321"/>
      <c r="AM59" s="329">
        <v>
4451097</v>
      </c>
      <c r="AN59" s="330">
        <v>
90021</v>
      </c>
      <c r="AO59" s="331">
        <v>
-22.8</v>
      </c>
      <c r="AP59" s="332">
        <v>
96469</v>
      </c>
      <c r="AQ59" s="333">
        <v>
4.0999999999999996</v>
      </c>
      <c r="AR59" s="334">
        <v>
-26.9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
553</v>
      </c>
      <c r="AM60" s="337">
        <v>
1689859</v>
      </c>
      <c r="AN60" s="338">
        <v>
34177</v>
      </c>
      <c r="AO60" s="339">
        <v>
70.8</v>
      </c>
      <c r="AP60" s="340">
        <v>
49775</v>
      </c>
      <c r="AQ60" s="341">
        <v>
3.7</v>
      </c>
      <c r="AR60" s="342">
        <v>
67.099999999999994</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
558</v>
      </c>
      <c r="AL61" s="343"/>
      <c r="AM61" s="344">
        <v>
5036348</v>
      </c>
      <c r="AN61" s="345">
        <v>
99364</v>
      </c>
      <c r="AO61" s="346">
        <v>
1.9</v>
      </c>
      <c r="AP61" s="347">
        <v>
79813</v>
      </c>
      <c r="AQ61" s="348">
        <v>
8.1</v>
      </c>
      <c r="AR61" s="334">
        <v>
-6.2</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
553</v>
      </c>
      <c r="AM62" s="337">
        <v>
1373948</v>
      </c>
      <c r="AN62" s="338">
        <v>
27110</v>
      </c>
      <c r="AO62" s="339">
        <v>
4</v>
      </c>
      <c r="AP62" s="340">
        <v>
41954</v>
      </c>
      <c r="AQ62" s="341">
        <v>
6.3</v>
      </c>
      <c r="AR62" s="342">
        <v>
-2.2999999999999998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mWQbZkgj3rfwAfWaal4mAqu+8vWDqh7t/rsxQjDS5Fo4TDizYIW/tjR039/++NW7uqrVIeFhEAeyqSkOarpXw==" saltValue="zwwXhnYL4OctOiVAc42U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9" zoomScale="90" zoomScaleNormal="9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
560</v>
      </c>
    </row>
    <row r="120" spans="125:125" ht="13.5" hidden="1" customHeight="1" x14ac:dyDescent="0.15"/>
    <row r="121" spans="125:125" ht="13.5" hidden="1" customHeight="1" x14ac:dyDescent="0.15">
      <c r="DU121" s="255"/>
    </row>
  </sheetData>
  <sheetProtection algorithmName="SHA-512" hashValue="ucxyF/bgnLE5+OFBIr0Hs+hPI5pdITjbcPCrI/2ga4GeScHNVqxlT32E4cBnJmTqzQ9PyixTck6u/NXCiXT+cQ==" saltValue="Nxbxea8cXdT4MuJpB7HWt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J91" zoomScale="90" zoomScaleNormal="90" zoomScaleSheetLayoutView="55" workbookViewId="0">
      <selection activeCell="CX73" sqref="CX73"/>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
561</v>
      </c>
    </row>
  </sheetData>
  <sheetProtection algorithmName="SHA-512" hashValue="K0WPLeXMlOtNGTjOiUvWDYlk+qqimdknfyNWReVaoPpb4r0c6S/Li4e6Im3oZY/JOGbRrs5AXWeiNU+fTdG+rg==" saltValue="37/aM6uPuKhPqK4JwQzEy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C34"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562</v>
      </c>
      <c r="G46" s="8" t="s">
        <v>
563</v>
      </c>
      <c r="H46" s="8" t="s">
        <v>
564</v>
      </c>
      <c r="I46" s="8" t="s">
        <v>
565</v>
      </c>
      <c r="J46" s="9" t="s">
        <v>
566</v>
      </c>
    </row>
    <row r="47" spans="2:10" ht="57.75" customHeight="1" x14ac:dyDescent="0.15">
      <c r="B47" s="10"/>
      <c r="C47" s="1162" t="s">
        <v>
3</v>
      </c>
      <c r="D47" s="1162"/>
      <c r="E47" s="1163"/>
      <c r="F47" s="11">
        <v>
23.95</v>
      </c>
      <c r="G47" s="12">
        <v>
22.54</v>
      </c>
      <c r="H47" s="12">
        <v>
20.32</v>
      </c>
      <c r="I47" s="12">
        <v>
21.4</v>
      </c>
      <c r="J47" s="13">
        <v>
21.56</v>
      </c>
    </row>
    <row r="48" spans="2:10" ht="57.75" customHeight="1" x14ac:dyDescent="0.15">
      <c r="B48" s="14"/>
      <c r="C48" s="1164" t="s">
        <v>
4</v>
      </c>
      <c r="D48" s="1164"/>
      <c r="E48" s="1165"/>
      <c r="F48" s="15">
        <v>
7.15</v>
      </c>
      <c r="G48" s="16">
        <v>
5.13</v>
      </c>
      <c r="H48" s="16">
        <v>
5.41</v>
      </c>
      <c r="I48" s="16">
        <v>
3.7</v>
      </c>
      <c r="J48" s="17">
        <v>
7.65</v>
      </c>
    </row>
    <row r="49" spans="2:10" ht="57.75" customHeight="1" thickBot="1" x14ac:dyDescent="0.2">
      <c r="B49" s="18"/>
      <c r="C49" s="1166" t="s">
        <v>
5</v>
      </c>
      <c r="D49" s="1166"/>
      <c r="E49" s="1167"/>
      <c r="F49" s="19">
        <v>
1.21</v>
      </c>
      <c r="G49" s="20" t="s">
        <v>
567</v>
      </c>
      <c r="H49" s="20" t="s">
        <v>
568</v>
      </c>
      <c r="I49" s="20">
        <v>
1.26</v>
      </c>
      <c r="J49" s="21">
        <v>
4.99</v>
      </c>
    </row>
    <row r="50" spans="2:10" x14ac:dyDescent="0.15"/>
  </sheetData>
  <sheetProtection algorithmName="SHA-512" hashValue="ViCCL2BRe6Jtp7ZCUFsst/mAakHUkAW7XvRpKyS1mxyVgD014rohG/T4TY24Me3uz+s61VmV+BUkQtCxM7BWpw==" saltValue="UfJr2qvjwpwmbcLLHf218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drawing r:id="rId2"/>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政策企画部情報システム課</cp:lastModifiedBy>
  <cp:lastPrinted>2023-03-13T06:12:07Z</cp:lastPrinted>
  <dcterms:created xsi:type="dcterms:W3CDTF">2023-02-20T04:14:40Z</dcterms:created>
  <dcterms:modified xsi:type="dcterms:W3CDTF">2023-03-20T00:41:51Z</dcterms:modified>
  <cp:category/>
</cp:coreProperties>
</file>