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2520" yWindow="-330" windowWidth="10320" windowHeight="9630" tabRatio="90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7" i="12" l="1"/>
  <c r="AA36" i="12"/>
  <c r="AA35" i="12"/>
  <c r="AA34" i="12"/>
  <c r="AA33" i="12"/>
  <c r="AA32" i="12" l="1"/>
  <c r="AA31" i="12"/>
  <c r="AA30" i="12"/>
  <c r="AA29" i="12"/>
  <c r="AA28" i="12"/>
  <c r="AA8" i="12"/>
  <c r="AA7" i="12"/>
  <c r="BG36" i="10" l="1"/>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AM36" i="10"/>
  <c r="C36" i="10"/>
  <c r="C34" i="10"/>
  <c r="C35" i="10" s="1"/>
  <c r="U34" i="10" l="1"/>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c r="BE35" i="10" s="1"/>
  <c r="BE36" i="10" s="1"/>
  <c r="BW34" i="10" l="1"/>
  <c r="BW35" i="10" l="1"/>
  <c r="BW36" i="10" s="1"/>
  <c r="BW37" i="10" s="1"/>
  <c r="BW38" i="10" s="1"/>
  <c r="BW39" i="10" s="1"/>
  <c r="BW40" i="10" s="1"/>
  <c r="BW41" i="10" s="1"/>
  <c r="BW42" i="10" s="1"/>
  <c r="BW43" i="10" s="1"/>
  <c r="CO34" i="10"/>
  <c r="CO35" i="10" s="1"/>
  <c r="CO36" i="10" s="1"/>
</calcChain>
</file>

<file path=xl/sharedStrings.xml><?xml version="1.0" encoding="utf-8"?>
<sst xmlns="http://schemas.openxmlformats.org/spreadsheetml/2006/main" count="1146" uniqueCount="607">
  <si>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</si>
  <si>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</si>
  <si>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</si>
  <si>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</si>
  <si>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</si>
  <si>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</si>
  <si>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</si>
  <si>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</si>
  <si>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</si>
  <si>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</si>
  <si>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</si>
  <si>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</si>
  <si>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</si>
  <si>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</si>
  <si>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</si>
  <si>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</si>
  <si>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</si>
  <si>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</si>
  <si>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</si>
  <si>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</si>
  <si>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</si>
  <si>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</si>
  <si>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</si>
  <si>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</si>
  <si>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</si>
  <si>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</si>
  <si>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</si>
  <si>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</si>
  <si>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</si>
  <si>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</si>
  <si>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</si>
  <si>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</si>
  <si>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</si>
  <si>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</si>
  <si>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</si>
  <si>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</si>
  <si>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</si>
  <si>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</si>
  <si>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</si>
  <si>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</si>
  <si>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</si>
  <si>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</si>
  <si>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</si>
  <si>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</si>
  <si>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</si>
  <si>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</si>
  <si>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</si>
  <si>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</si>
  <si>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</si>
  <si>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</si>
  <si>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</si>
  <si>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</si>
  <si>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</si>
  <si>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</si>
  <si>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</si>
  <si>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</si>
  <si>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</si>
  <si>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</si>
  <si>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</si>
  <si>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</si>
  <si>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</si>
  <si>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</si>
  <si>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</si>
  <si>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</si>
  <si>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</si>
  <si>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</si>
  <si>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</si>
  <si>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</si>
  <si>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</si>
  <si>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</si>
  <si>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</si>
  <si>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</si>
  <si>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</si>
  <si>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</si>
  <si>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</si>
  <si>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</si>
  <si>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</si>
  <si>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</si>
  <si>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</si>
  <si>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</si>
  <si>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</si>
  <si>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</si>
  <si>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</si>
  <si>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</si>
  <si>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</si>
  <si>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</si>
  <si>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</si>
  <si>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</si>
  <si>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</si>
  <si>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</si>
  <si>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</si>
  <si>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小美玉市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</si>
  <si>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</si>
  <si>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</si>
  <si>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</si>
  <si>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</si>
  <si>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</si>
  <si>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</si>
  <si>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</si>
  <si>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</si>
  <si>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</si>
  <si>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</si>
  <si>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</si>
  <si>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</si>
  <si>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</si>
  <si>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</si>
  <si>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</si>
  <si>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</si>
  <si>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</si>
  <si>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</si>
  <si>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</si>
  <si>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</si>
  <si>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</si>
  <si>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</si>
  <si>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</si>
  <si>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</si>
  <si>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</si>
  <si>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</si>
  <si>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</si>
  <si>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</si>
  <si>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</si>
  <si>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</si>
  <si>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</si>
  <si>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</si>
  <si>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</si>
  <si>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</si>
  <si>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</si>
  <si>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</si>
  <si>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</si>
  <si>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</si>
  <si>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</si>
  <si>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</si>
  <si>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</si>
  <si>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</si>
  <si>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</si>
  <si>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</si>
  <si>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</si>
  <si>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</si>
  <si>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</si>
  <si>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</si>
  <si>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</si>
  <si>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</si>
  <si>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</si>
  <si>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</si>
  <si>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</si>
  <si>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-1.1</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</si>
  <si>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</si>
  <si>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</si>
  <si>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</si>
  <si>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</si>
  <si>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</si>
  <si>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</si>
  <si>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</si>
  <si>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</si>
  <si>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</si>
  <si>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</si>
  <si>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</si>
  <si>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</si>
  <si>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</si>
  <si>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</si>
  <si>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</si>
  <si>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</si>
  <si>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</si>
  <si>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</si>
  <si>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</si>
  <si>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</si>
  <si>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</si>
  <si>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</si>
  <si>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</si>
  <si>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</si>
  <si>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</si>
  <si>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</si>
  <si>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</si>
  <si>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</si>
  <si>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</si>
  <si>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</si>
  <si>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</si>
  <si>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</si>
  <si>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</si>
  <si>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</si>
  <si>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</si>
  <si>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</si>
  <si>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</si>
  <si>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</si>
  <si>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</si>
  <si>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</si>
  <si>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</si>
  <si>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</si>
  <si>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</si>
  <si>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</si>
  <si>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</si>
  <si>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</si>
  <si>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</si>
  <si>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</si>
  <si>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</si>
  <si>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</si>
  <si>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</si>
  <si>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</si>
  <si>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</si>
  <si>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</si>
  <si>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</si>
  <si>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</si>
  <si>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</si>
  <si>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</si>
  <si>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</si>
  <si>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茨城県小美玉市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</si>
  <si>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</si>
  <si>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</si>
  <si>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</si>
  <si>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</si>
  <si>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</si>
  <si>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</si>
  <si>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</si>
  <si>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</si>
  <si>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</si>
  <si>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</si>
  <si>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</si>
  <si>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</si>
  <si>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</si>
  <si>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</si>
  <si>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</si>
  <si>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</si>
  <si>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</si>
  <si>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</si>
  <si>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</si>
  <si>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</si>
  <si>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</si>
  <si>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</si>
  <si>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</si>
  <si>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</si>
  <si>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</si>
  <si>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t>
    <phoneticPr fontId="5"/>
  </si>
  <si>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</si>
  <si>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</si>
  <si>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</si>
  <si>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</si>
  <si>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</si>
  <si>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</si>
  <si>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</si>
  <si>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</si>
  <si>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</si>
  <si>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</si>
  <si>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</si>
  <si>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</si>
  <si>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</si>
  <si>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</si>
  <si>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</si>
  <si>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</si>
  <si>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</si>
  <si>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</si>
  <si>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</si>
  <si>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</si>
  <si>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</si>
  <si>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</si>
  <si>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</si>
  <si>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</si>
  <si>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</si>
  <si>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</si>
  <si>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</si>
  <si>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</si>
  <si>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</si>
  <si>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</si>
  <si>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</si>
  <si>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</si>
  <si>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</si>
  <si>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</si>
  <si>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</si>
  <si>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</si>
  <si>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</si>
  <si>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</si>
  <si>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</si>
  <si>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</si>
  <si>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</si>
  <si>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</si>
  <si>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</si>
  <si>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</si>
  <si>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</si>
  <si>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</si>
  <si>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</si>
  <si>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</si>
  <si>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</si>
  <si>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</si>
  <si>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</si>
  <si>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</si>
  <si>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</si>
  <si>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</si>
  <si>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</si>
  <si>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</si>
  <si>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</si>
  <si>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</si>
  <si>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</si>
  <si>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</si>
  <si>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</si>
  <si>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</si>
  <si>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</si>
  <si>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</si>
  <si>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</si>
  <si>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</si>
  <si>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</si>
  <si>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</si>
  <si>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</si>
  <si>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</si>
  <si>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</si>
  <si>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</si>
  <si>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</si>
  <si>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</si>
  <si>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</si>
  <si>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</si>
  <si>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</si>
  <si>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</si>
  <si>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</si>
  <si>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</si>
  <si>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</si>
  <si>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</si>
  <si>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</si>
  <si>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</si>
  <si>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</si>
  <si>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</si>
  <si>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</si>
  <si>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</si>
  <si>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</si>
  <si>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</si>
  <si>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</si>
  <si>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</si>
  <si>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</si>
  <si>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</si>
  <si>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</si>
  <si>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</si>
  <si>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</si>
  <si>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</si>
  <si>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</si>
  <si>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</si>
  <si>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</si>
  <si>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</si>
  <si>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</si>
  <si>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</si>
  <si>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</si>
  <si>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</si>
  <si>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</si>
  <si>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</si>
  <si>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</si>
  <si>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</si>
  <si>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</si>
  <si>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</si>
  <si>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</si>
  <si>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</si>
  <si>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</si>
  <si>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</si>
  <si>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</si>
  <si>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</si>
  <si>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</si>
  <si>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</si>
  <si>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</si>
  <si>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</si>
  <si>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</si>
  <si>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</si>
  <si>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茨城県小美玉市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</si>
  <si>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</si>
  <si>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</si>
  <si>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</si>
  <si>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</si>
  <si>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</si>
  <si>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</si>
  <si>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</si>
  <si>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</si>
  <si>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</si>
  <si>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</si>
  <si>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</si>
  <si>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</si>
  <si>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</si>
  <si>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</si>
  <si>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</si>
  <si>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</si>
  <si>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</si>
  <si>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</si>
  <si>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</si>
  <si>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</si>
  <si>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</si>
  <si>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</si>
  <si>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</si>
  <si>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</si>
  <si>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</si>
  <si>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</si>
  <si>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</si>
  <si>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</si>
  <si>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</si>
  <si>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</si>
  <si>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</si>
  <si>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</si>
  <si>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</si>
  <si>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</si>
  <si>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</si>
  <si>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</si>
  <si>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</si>
  <si>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後期高齢者医療保険特別会計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</si>
  <si>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</si>
  <si>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</si>
  <si>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</si>
  <si>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</si>
  <si>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病院事業会計</t>
    <phoneticPr fontId="5"/>
  </si>
  <si>
    <t>法適用企業</t>
    <phoneticPr fontId="5"/>
  </si>
  <si>
    <t>下水道事業特別会計</t>
    <phoneticPr fontId="5"/>
  </si>
  <si>
    <t>法非適用企業</t>
    <phoneticPr fontId="5"/>
  </si>
  <si>
    <t>農業集落排水事業特別会計</t>
    <phoneticPr fontId="5"/>
  </si>
  <si>
    <t>戸別浄化槽事業特別会計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</si>
  <si>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</si>
  <si>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</si>
  <si>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</si>
  <si>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</si>
  <si>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</si>
  <si>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</si>
  <si>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</si>
  <si>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</si>
  <si>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</si>
  <si>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</si>
  <si>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</si>
  <si>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</si>
  <si>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</si>
  <si>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</si>
  <si>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</si>
  <si>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</si>
  <si>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</si>
  <si>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</si>
  <si>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</si>
  <si>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</si>
  <si>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</si>
  <si>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</si>
  <si>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</si>
  <si>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</si>
  <si>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</si>
  <si>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</si>
  <si>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</si>
  <si>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</si>
  <si>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</si>
  <si>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</si>
  <si>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</si>
  <si>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</si>
  <si>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</si>
  <si>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</si>
  <si>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</si>
  <si>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</si>
  <si>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</si>
  <si>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</si>
  <si>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</si>
  <si>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</si>
  <si>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</si>
  <si>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</si>
  <si>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</si>
  <si>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</si>
  <si>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</si>
  <si>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</si>
  <si>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</si>
  <si>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</si>
  <si>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</si>
  <si>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</si>
  <si>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</si>
  <si>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</si>
  <si>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</si>
  <si>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</si>
  <si>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</si>
  <si>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</si>
  <si>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</si>
  <si>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</si>
  <si>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</si>
  <si>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</si>
  <si>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</si>
  <si>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</si>
  <si>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</si>
  <si>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戸別浄化槽事業特別会計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</si>
  <si>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</si>
  <si>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</si>
  <si>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</si>
  <si>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</si>
  <si>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</si>
  <si>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</si>
  <si>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</si>
  <si>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</si>
  <si>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</si>
  <si>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</si>
  <si>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</si>
  <si>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</si>
  <si>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</si>
  <si>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</si>
  <si>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</si>
  <si>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</si>
  <si>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</si>
  <si>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</si>
  <si>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</si>
  <si>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</si>
  <si>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</si>
  <si>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</si>
  <si>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</si>
  <si>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</si>
  <si>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</si>
  <si>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</si>
  <si>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</si>
  <si>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</si>
  <si>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</si>
  <si>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</si>
  <si>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</si>
  <si>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</si>
  <si>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</si>
  <si>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</si>
  <si>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</si>
  <si>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</si>
  <si>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</si>
  <si>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</si>
  <si>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</si>
  <si>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</si>
  <si>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</si>
  <si>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</si>
  <si>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</si>
  <si>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</si>
  <si>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</si>
  <si>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</si>
  <si>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</si>
  <si>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</si>
  <si>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</si>
  <si>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</si>
  <si>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</si>
  <si>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</si>
  <si>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</si>
  <si>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</si>
  <si>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</si>
  <si>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</si>
  <si>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</si>
  <si>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</si>
  <si>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</si>
  <si>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</si>
  <si>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</si>
  <si>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</si>
  <si>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</si>
  <si>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</si>
  <si>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</si>
  <si>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</si>
  <si>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</si>
  <si>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</si>
  <si>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</si>
  <si>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</si>
  <si>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</si>
  <si>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</si>
  <si>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</si>
  <si>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</si>
  <si>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</si>
  <si>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</si>
  <si>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</si>
  <si>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</si>
  <si>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</si>
  <si>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</si>
  <si>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</si>
  <si>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</si>
  <si>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</si>
  <si>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</si>
  <si>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</si>
  <si>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4.78</t>
  </si>
  <si>
    <t>▲ 0.15</t>
  </si>
  <si>
    <t>水道事業会計</t>
  </si>
  <si>
    <t>一般会計</t>
  </si>
  <si>
    <t>病院事業会計</t>
  </si>
  <si>
    <t>介護保険特別会計（保険事業勘定）</t>
  </si>
  <si>
    <t>国民健康保険特別会計（事業勘定）</t>
  </si>
  <si>
    <t>下水道事業特別会計</t>
  </si>
  <si>
    <t>農業集落排水事業特別会計</t>
  </si>
  <si>
    <t>国民健康保険特別会計（直診勘定）</t>
  </si>
  <si>
    <t>その他会計（赤字）</t>
  </si>
  <si>
    <t>その他会計（黒字）</t>
  </si>
  <si>
    <t>-</t>
    <phoneticPr fontId="2"/>
  </si>
  <si>
    <t>-</t>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</si>
  <si>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</si>
  <si>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</si>
  <si>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</si>
  <si>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</si>
  <si>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</si>
  <si>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茨城地方広域環境事務組合</t>
    <rPh sb="0" eb="2">
      <t>イバラキ</t>
    </rPh>
    <rPh sb="2" eb="4">
      <t>チホウ</t>
    </rPh>
    <rPh sb="4" eb="6">
      <t>コウイキ</t>
    </rPh>
    <rPh sb="6" eb="8">
      <t>カンキョウ</t>
    </rPh>
    <rPh sb="8" eb="10">
      <t>ジム</t>
    </rPh>
    <rPh sb="10" eb="12">
      <t>クミアイ</t>
    </rPh>
    <phoneticPr fontId="2"/>
  </si>
  <si>
    <t>湖北水道企業団</t>
    <rPh sb="0" eb="2">
      <t>コホク</t>
    </rPh>
    <rPh sb="2" eb="4">
      <t>スイドウ</t>
    </rPh>
    <rPh sb="4" eb="6">
      <t>キギョウ</t>
    </rPh>
    <rPh sb="6" eb="7">
      <t>ダン</t>
    </rPh>
    <phoneticPr fontId="2"/>
  </si>
  <si>
    <t>湖北環境衛生組合</t>
    <rPh sb="0" eb="2">
      <t>コホク</t>
    </rPh>
    <rPh sb="2" eb="4">
      <t>カンキョウ</t>
    </rPh>
    <rPh sb="4" eb="6">
      <t>エイセイ</t>
    </rPh>
    <rPh sb="6" eb="8">
      <t>クミアイ</t>
    </rPh>
    <phoneticPr fontId="2"/>
  </si>
  <si>
    <t>茨城美野里環境組合</t>
    <rPh sb="0" eb="2">
      <t>イバラキ</t>
    </rPh>
    <rPh sb="2" eb="5">
      <t>ミノリ</t>
    </rPh>
    <rPh sb="5" eb="7">
      <t>カンキョウ</t>
    </rPh>
    <rPh sb="7" eb="9">
      <t>クミアイ</t>
    </rPh>
    <phoneticPr fontId="2"/>
  </si>
  <si>
    <t>霞台厚生施設組合</t>
    <rPh sb="0" eb="2">
      <t>カスミダイ</t>
    </rPh>
    <rPh sb="2" eb="4">
      <t>コウセイ</t>
    </rPh>
    <rPh sb="4" eb="6">
      <t>シセツ</t>
    </rPh>
    <rPh sb="6" eb="8">
      <t>クミアイ</t>
    </rPh>
    <phoneticPr fontId="2"/>
  </si>
  <si>
    <t>石岡地方斎場組合</t>
    <rPh sb="0" eb="2">
      <t>イシオカ</t>
    </rPh>
    <rPh sb="2" eb="4">
      <t>チホウ</t>
    </rPh>
    <rPh sb="4" eb="6">
      <t>サイジョウ</t>
    </rPh>
    <rPh sb="6" eb="8">
      <t>クミアイ</t>
    </rPh>
    <phoneticPr fontId="2"/>
  </si>
  <si>
    <t>小美玉市土地開発公社</t>
    <rPh sb="0" eb="4">
      <t>オミタマシ</t>
    </rPh>
    <rPh sb="4" eb="6">
      <t>トチ</t>
    </rPh>
    <rPh sb="6" eb="8">
      <t>カイハツ</t>
    </rPh>
    <rPh sb="8" eb="10">
      <t>コウシャ</t>
    </rPh>
    <phoneticPr fontId="2"/>
  </si>
  <si>
    <t>小美玉ふるさと食品公社</t>
    <rPh sb="0" eb="3">
      <t>オミタマ</t>
    </rPh>
    <rPh sb="7" eb="9">
      <t>ショクヒン</t>
    </rPh>
    <rPh sb="9" eb="11">
      <t>コウシャ</t>
    </rPh>
    <phoneticPr fontId="2"/>
  </si>
  <si>
    <t>小美玉農業公社</t>
    <rPh sb="3" eb="5">
      <t>ノウギョウ</t>
    </rPh>
    <rPh sb="5" eb="7">
      <t>コウシャ</t>
    </rPh>
    <phoneticPr fontId="2"/>
  </si>
  <si>
    <t>-</t>
    <phoneticPr fontId="2"/>
  </si>
  <si>
    <t>-</t>
    <phoneticPr fontId="2"/>
  </si>
  <si>
    <t>合併振興基金</t>
    <phoneticPr fontId="2"/>
  </si>
  <si>
    <t>公共施設整備基金</t>
    <phoneticPr fontId="2"/>
  </si>
  <si>
    <t>道路整備基金</t>
    <phoneticPr fontId="11"/>
  </si>
  <si>
    <t>ふるさと応援基金</t>
    <phoneticPr fontId="11"/>
  </si>
  <si>
    <t>再編関連訓練移転等交付金事業基金</t>
    <phoneticPr fontId="11"/>
  </si>
  <si>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</si>
  <si>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</si>
  <si>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</si>
  <si>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</si>
  <si>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</si>
  <si>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</si>
  <si>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</si>
  <si>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</si>
  <si>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</si>
  <si>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</si>
  <si>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</si>
  <si>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</si>
  <si>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</si>
  <si>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</si>
  <si>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</si>
  <si>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</si>
  <si>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r>
      <t>　</t>
    </r>
    <r>
      <rPr>
        <sz val="11"/>
        <rFont val="ＭＳ Ｐゴシック"/>
        <family val="3"/>
        <charset val="128"/>
      </rPr>
      <t>将来負担比率については，前年度と比較すると2.9ポイント増加し類似団体平均を33.9ポイント上回っている。普通交付税の一本算定への段階的な縮減により標準財政規模が減少したことや財政調整基金残高が減少したことにより比率が上昇した。有形固定資産減価償却率については，前年度と比較すると0.5ポイント増加したものの，類似団体平均を3.8ポイント下回っている。公民館の減価償却が進んだことから比率が上昇した。新市建設計画に基づく４大事業の完了により一時的な有形固定資産減価償却率の下降が見込まれるが，R2に策定される個別施設計画に基づき着実に公共施設の統廃合・長寿命化を図っていく。</t>
    </r>
    <r>
      <rPr>
        <sz val="11"/>
        <color rgb="FF00B0F0"/>
        <rFont val="ＭＳ Ｐゴシック"/>
        <family val="3"/>
        <charset val="128"/>
      </rPr>
      <t xml:space="preserve">
</t>
    </r>
    <rPh sb="13" eb="16">
      <t>ゼンネンド</t>
    </rPh>
    <rPh sb="17" eb="19">
      <t>ヒカク</t>
    </rPh>
    <rPh sb="29" eb="31">
      <t>ゾウカ</t>
    </rPh>
    <rPh sb="32" eb="34">
      <t>ルイジ</t>
    </rPh>
    <rPh sb="34" eb="36">
      <t>ダンタイ</t>
    </rPh>
    <rPh sb="36" eb="38">
      <t>ヘイキン</t>
    </rPh>
    <rPh sb="89" eb="93">
      <t>ザイセイチョウセイ</t>
    </rPh>
    <rPh sb="93" eb="95">
      <t>キキン</t>
    </rPh>
    <rPh sb="95" eb="97">
      <t>ザンダカ</t>
    </rPh>
    <rPh sb="98" eb="100">
      <t>ゲンショウ</t>
    </rPh>
    <rPh sb="170" eb="171">
      <t>シタ</t>
    </rPh>
    <rPh sb="177" eb="180">
      <t>コウミンカン</t>
    </rPh>
    <rPh sb="181" eb="185">
      <t>ゲンカショウキャク</t>
    </rPh>
    <rPh sb="186" eb="187">
      <t>スス</t>
    </rPh>
    <rPh sb="196" eb="198">
      <t>ジョウショウ</t>
    </rPh>
    <rPh sb="201" eb="202">
      <t>シン</t>
    </rPh>
    <rPh sb="202" eb="203">
      <t>シ</t>
    </rPh>
    <rPh sb="203" eb="205">
      <t>ケンセツ</t>
    </rPh>
    <rPh sb="205" eb="207">
      <t>ケイカク</t>
    </rPh>
    <rPh sb="208" eb="209">
      <t>モト</t>
    </rPh>
    <rPh sb="212" eb="213">
      <t>ダイ</t>
    </rPh>
    <rPh sb="213" eb="215">
      <t>ジギョウ</t>
    </rPh>
    <rPh sb="221" eb="224">
      <t>イチジテキ</t>
    </rPh>
    <rPh sb="237" eb="239">
      <t>カコウ</t>
    </rPh>
    <rPh sb="265" eb="267">
      <t>チャクジツ</t>
    </rPh>
    <phoneticPr fontId="5"/>
  </si>
  <si>
    <t>　実質公債費比率については，近年ほぼ横ばいで推移しているのに対し，将来負担比率については，比率が上昇傾向にある。また，類似団体との比較については，実質公債費比率で類似団体内平均を下回っているのに対し，将来負担比率で類似団体内平均を大きく上回っている。普通交付税の一本算定への段階的な縮減により標準財政規模が減少することや新市建設計画に基づく４大事業が最盛期を迎え地方債残高が増加することから，今後も将来負担比率は上昇することが見込まれる。実質公債費比率については，大規模建設事業の財源に普通交付税算定に有利な合併特例債を活用していることから，交付税算入率の低い起債償還額が減少し算入率の高い起債償還額が増加することから，7～8％で推移することが見込まれる。今後も大規模な建設事業が続くことから，引き続き交付税算定に有利な合併特例債等の活用や合併市町村幹線道路緊急支援市町村補助金等の財源を確保しながら財政の健全化に努める。</t>
    <rPh sb="30" eb="31">
      <t>タイ</t>
    </rPh>
    <rPh sb="50" eb="52">
      <t>ケイコウ</t>
    </rPh>
    <rPh sb="65" eb="67">
      <t>ヒカク</t>
    </rPh>
    <rPh sb="89" eb="90">
      <t>シタ</t>
    </rPh>
    <rPh sb="97" eb="98">
      <t>タイ</t>
    </rPh>
    <rPh sb="107" eb="111">
      <t>ルイジダンタイ</t>
    </rPh>
    <rPh sb="111" eb="112">
      <t>ナイ</t>
    </rPh>
    <rPh sb="112" eb="114">
      <t>ヘイキン</t>
    </rPh>
    <rPh sb="115" eb="116">
      <t>オオ</t>
    </rPh>
    <rPh sb="118" eb="119">
      <t>ウエ</t>
    </rPh>
    <rPh sb="160" eb="161">
      <t>シン</t>
    </rPh>
    <rPh sb="161" eb="162">
      <t>シ</t>
    </rPh>
    <rPh sb="162" eb="164">
      <t>ケンセツ</t>
    </rPh>
    <rPh sb="164" eb="166">
      <t>ケイカク</t>
    </rPh>
    <rPh sb="167" eb="168">
      <t>モト</t>
    </rPh>
    <rPh sb="171" eb="172">
      <t>ダイ</t>
    </rPh>
    <rPh sb="199" eb="205">
      <t>ショウライフタンヒリツ</t>
    </rPh>
    <rPh sb="271" eb="274">
      <t>コウフゼイ</t>
    </rPh>
    <rPh sb="274" eb="276">
      <t>サンニュウ</t>
    </rPh>
    <rPh sb="276" eb="277">
      <t>リツ</t>
    </rPh>
    <rPh sb="278" eb="279">
      <t>ヒク</t>
    </rPh>
    <rPh sb="280" eb="282">
      <t>キサイ</t>
    </rPh>
    <rPh sb="282" eb="284">
      <t>ショウカン</t>
    </rPh>
    <rPh sb="284" eb="285">
      <t>ガク</t>
    </rPh>
    <rPh sb="286" eb="288">
      <t>ゲンショウ</t>
    </rPh>
    <rPh sb="289" eb="292">
      <t>サンニュウリツ</t>
    </rPh>
    <rPh sb="293" eb="294">
      <t>タカ</t>
    </rPh>
    <rPh sb="295" eb="297">
      <t>キサイ</t>
    </rPh>
    <rPh sb="297" eb="300">
      <t>ショウカンガク</t>
    </rPh>
    <rPh sb="301" eb="303">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</si>
</sst>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6">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1"/>
      <color rgb="FF00B0F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5"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34"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0" fontId="12" fillId="0" borderId="41"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67319</c:v>
                </c:pt>
                <c:pt idx="4">
                  <c:v>70615</c:v>
                </c:pt>
              </c:numCache>
            </c:numRef>
          </c:val>
          <c:smooth val="0"/>
          <c:extLst xmlns:c16r2="http://schemas.microsoft.com/office/drawing/2015/06/chart">
            <c:ext xmlns:c16="http://schemas.microsoft.com/office/drawing/2014/chart" uri="{C3380CC4-5D6E-409C-BE32-E72D297353CC}">
              <c16:uniqueId val="{00000000-4D63-4D1D-83D3-C39930168B9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113835</c:v>
                </c:pt>
                <c:pt idx="1">
                  <c:v>122906</c:v>
                </c:pt>
                <c:pt idx="2">
                  <c:v>85124</c:v>
                </c:pt>
                <c:pt idx="3">
                  <c:v>93813</c:v>
                </c:pt>
                <c:pt idx="4">
                  <c:v>80551</c:v>
                </c:pt>
              </c:numCache>
            </c:numRef>
          </c:val>
          <c:smooth val="0"/>
          <c:extLst xmlns:c16r2="http://schemas.microsoft.com/office/drawing/2015/06/chart">
            <c:ext xmlns:c16="http://schemas.microsoft.com/office/drawing/2014/chart" uri="{C3380CC4-5D6E-409C-BE32-E72D297353CC}">
              <c16:uniqueId val="{00000001-4D63-4D1D-83D3-C39930168B95}"/>
            </c:ext>
          </c:extLst>
        </c:ser>
        <c:dLbls>
          <c:showLegendKey val="0"/>
          <c:showVal val="0"/>
          <c:showCatName val="0"/>
          <c:showSerName val="0"/>
          <c:showPercent val="0"/>
          <c:showBubbleSize val="0"/>
        </c:dLbls>
        <c:marker val="1"/>
        <c:smooth val="0"/>
        <c:axId val="245897472"/>
        <c:axId val="245899648"/>
      </c:lineChart>
      <c:catAx>
        <c:axId val="2458974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5899648"/>
        <c:crosses val="autoZero"/>
        <c:auto val="1"/>
        <c:lblAlgn val="ctr"/>
        <c:lblOffset val="100"/>
        <c:tickLblSkip val="1"/>
        <c:tickMarkSkip val="1"/>
        <c:noMultiLvlLbl val="0"/>
      </c:catAx>
      <c:valAx>
        <c:axId val="2458996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5897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3.89</c:v>
                </c:pt>
                <c:pt idx="1">
                  <c:v>3.7</c:v>
                </c:pt>
                <c:pt idx="2">
                  <c:v>4.41</c:v>
                </c:pt>
                <c:pt idx="3">
                  <c:v>4.53</c:v>
                </c:pt>
                <c:pt idx="4">
                  <c:v>7.15</c:v>
                </c:pt>
              </c:numCache>
            </c:numRef>
          </c:val>
          <c:extLst xmlns:c16r2="http://schemas.microsoft.com/office/drawing/2015/06/chart">
            <c:ext xmlns:c16="http://schemas.microsoft.com/office/drawing/2014/chart" uri="{C3380CC4-5D6E-409C-BE32-E72D297353CC}">
              <c16:uniqueId val="{00000000-0B7C-4470-8B5C-763947C61AC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25.19</c:v>
                </c:pt>
                <c:pt idx="1">
                  <c:v>25.12</c:v>
                </c:pt>
                <c:pt idx="2">
                  <c:v>24.71</c:v>
                </c:pt>
                <c:pt idx="3">
                  <c:v>24.95</c:v>
                </c:pt>
                <c:pt idx="4">
                  <c:v>23.95</c:v>
                </c:pt>
              </c:numCache>
            </c:numRef>
          </c:val>
          <c:extLst xmlns:c16r2="http://schemas.microsoft.com/office/drawing/2015/06/chart">
            <c:ext xmlns:c16="http://schemas.microsoft.com/office/drawing/2014/chart" uri="{C3380CC4-5D6E-409C-BE32-E72D297353CC}">
              <c16:uniqueId val="{00000001-0B7C-4470-8B5C-763947C61ACA}"/>
            </c:ext>
          </c:extLst>
        </c:ser>
        <c:dLbls>
          <c:showLegendKey val="0"/>
          <c:showVal val="0"/>
          <c:showCatName val="0"/>
          <c:showSerName val="0"/>
          <c:showPercent val="0"/>
          <c:showBubbleSize val="0"/>
        </c:dLbls>
        <c:gapWidth val="250"/>
        <c:overlap val="100"/>
        <c:axId val="254703104"/>
        <c:axId val="25470502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-4.78</c:v>
                </c:pt>
                <c:pt idx="1">
                  <c:v>-0.15</c:v>
                </c:pt>
                <c:pt idx="2">
                  <c:v>0.79</c:v>
                </c:pt>
                <c:pt idx="3">
                  <c:v>0.1</c:v>
                </c:pt>
                <c:pt idx="4">
                  <c:v>1.21</c:v>
                </c:pt>
              </c:numCache>
            </c:numRef>
          </c:val>
          <c:smooth val="0"/>
          <c:extLst xmlns:c16r2="http://schemas.microsoft.com/office/drawing/2015/06/chart">
            <c:ext xmlns:c16="http://schemas.microsoft.com/office/drawing/2014/chart" uri="{C3380CC4-5D6E-409C-BE32-E72D297353CC}">
              <c16:uniqueId val="{00000002-0B7C-4470-8B5C-763947C61ACA}"/>
            </c:ext>
          </c:extLst>
        </c:ser>
        <c:dLbls>
          <c:showLegendKey val="0"/>
          <c:showVal val="0"/>
          <c:showCatName val="0"/>
          <c:showSerName val="0"/>
          <c:showPercent val="0"/>
          <c:showBubbleSize val="0"/>
        </c:dLbls>
        <c:marker val="1"/>
        <c:smooth val="0"/>
        <c:axId val="254703104"/>
        <c:axId val="254705024"/>
      </c:lineChart>
      <c:catAx>
        <c:axId val="254703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4705024"/>
        <c:crosses val="autoZero"/>
        <c:auto val="1"/>
        <c:lblAlgn val="ctr"/>
        <c:lblOffset val="100"/>
        <c:tickLblSkip val="1"/>
        <c:tickMarkSkip val="1"/>
        <c:noMultiLvlLbl val="0"/>
      </c:catAx>
      <c:valAx>
        <c:axId val="2547050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4703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0.15</c:v>
                </c:pt>
                <c:pt idx="2">
                  <c:v>#N/A</c:v>
                </c:pt>
                <c:pt idx="3">
                  <c:v>0.12</c:v>
                </c:pt>
                <c:pt idx="4">
                  <c:v>#N/A</c:v>
                </c:pt>
                <c:pt idx="5">
                  <c:v>0.06</c:v>
                </c:pt>
                <c:pt idx="6">
                  <c:v>#N/A</c:v>
                </c:pt>
                <c:pt idx="7">
                  <c:v>0.14000000000000001</c:v>
                </c:pt>
                <c:pt idx="8">
                  <c:v>#N/A</c:v>
                </c:pt>
                <c:pt idx="9">
                  <c:v>0.09</c:v>
                </c:pt>
              </c:numCache>
            </c:numRef>
          </c:val>
          <c:extLst xmlns:c16r2="http://schemas.microsoft.com/office/drawing/2015/06/chart">
            <c:ext xmlns:c16="http://schemas.microsoft.com/office/drawing/2014/chart" uri="{C3380CC4-5D6E-409C-BE32-E72D297353CC}">
              <c16:uniqueId val="{00000000-A9E1-4838-8896-6AB99883983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9E1-4838-8896-6AB998839835}"/>
            </c:ext>
          </c:extLst>
        </c:ser>
        <c:ser>
          <c:idx val="2"/>
          <c:order val="2"/>
          <c:tx>
            <c:strRef>
              <c:f>データシート!$A$29</c:f>
              <c:strCache>
                <c:ptCount val="1"/>
                <c:pt idx="0">
                  <c:v>国民健康保険特別会計（直診勘定）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0.06</c:v>
                </c:pt>
                <c:pt idx="2">
                  <c:v>#N/A</c:v>
                </c:pt>
                <c:pt idx="3">
                  <c:v>0.06</c:v>
                </c:pt>
                <c:pt idx="4">
                  <c:v>#N/A</c:v>
                </c:pt>
                <c:pt idx="5">
                  <c:v>0.08</c:v>
                </c:pt>
                <c:pt idx="6">
                  <c:v>#N/A</c:v>
                </c:pt>
                <c:pt idx="7">
                  <c:v>0.06</c:v>
                </c:pt>
                <c:pt idx="8">
                  <c:v>#N/A</c:v>
                </c:pt>
                <c:pt idx="9">
                  <c:v>0.1</c:v>
                </c:pt>
              </c:numCache>
            </c:numRef>
          </c:val>
          <c:extLst xmlns:c16r2="http://schemas.microsoft.com/office/drawing/2015/06/chart">
            <c:ext xmlns:c16="http://schemas.microsoft.com/office/drawing/2014/chart" uri="{C3380CC4-5D6E-409C-BE32-E72D297353CC}">
              <c16:uniqueId val="{00000002-A9E1-4838-8896-6AB998839835}"/>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7.0000000000000007E-2</c:v>
                </c:pt>
                <c:pt idx="2">
                  <c:v>#N/A</c:v>
                </c:pt>
                <c:pt idx="3">
                  <c:v>0.1</c:v>
                </c:pt>
                <c:pt idx="4">
                  <c:v>#N/A</c:v>
                </c:pt>
                <c:pt idx="5">
                  <c:v>0.13</c:v>
                </c:pt>
                <c:pt idx="6">
                  <c:v>#N/A</c:v>
                </c:pt>
                <c:pt idx="7">
                  <c:v>0.14000000000000001</c:v>
                </c:pt>
                <c:pt idx="8">
                  <c:v>#N/A</c:v>
                </c:pt>
                <c:pt idx="9">
                  <c:v>0.1</c:v>
                </c:pt>
              </c:numCache>
            </c:numRef>
          </c:val>
          <c:extLst xmlns:c16r2="http://schemas.microsoft.com/office/drawing/2015/06/chart">
            <c:ext xmlns:c16="http://schemas.microsoft.com/office/drawing/2014/chart" uri="{C3380CC4-5D6E-409C-BE32-E72D297353CC}">
              <c16:uniqueId val="{00000003-A9E1-4838-8896-6AB998839835}"/>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0.17</c:v>
                </c:pt>
                <c:pt idx="2">
                  <c:v>#N/A</c:v>
                </c:pt>
                <c:pt idx="3">
                  <c:v>0.21</c:v>
                </c:pt>
                <c:pt idx="4">
                  <c:v>#N/A</c:v>
                </c:pt>
                <c:pt idx="5">
                  <c:v>0.3</c:v>
                </c:pt>
                <c:pt idx="6">
                  <c:v>#N/A</c:v>
                </c:pt>
                <c:pt idx="7">
                  <c:v>0.28999999999999998</c:v>
                </c:pt>
                <c:pt idx="8">
                  <c:v>#N/A</c:v>
                </c:pt>
                <c:pt idx="9">
                  <c:v>0.24</c:v>
                </c:pt>
              </c:numCache>
            </c:numRef>
          </c:val>
          <c:extLst xmlns:c16r2="http://schemas.microsoft.com/office/drawing/2015/06/chart">
            <c:ext xmlns:c16="http://schemas.microsoft.com/office/drawing/2014/chart" uri="{C3380CC4-5D6E-409C-BE32-E72D297353CC}">
              <c16:uniqueId val="{00000004-A9E1-4838-8896-6AB998839835}"/>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1.27</c:v>
                </c:pt>
                <c:pt idx="2">
                  <c:v>#N/A</c:v>
                </c:pt>
                <c:pt idx="3">
                  <c:v>0.03</c:v>
                </c:pt>
                <c:pt idx="4">
                  <c:v>#N/A</c:v>
                </c:pt>
                <c:pt idx="5">
                  <c:v>0.49</c:v>
                </c:pt>
                <c:pt idx="6">
                  <c:v>#N/A</c:v>
                </c:pt>
                <c:pt idx="7">
                  <c:v>0.4</c:v>
                </c:pt>
                <c:pt idx="8">
                  <c:v>#N/A</c:v>
                </c:pt>
                <c:pt idx="9">
                  <c:v>0.67</c:v>
                </c:pt>
              </c:numCache>
            </c:numRef>
          </c:val>
          <c:extLst xmlns:c16r2="http://schemas.microsoft.com/office/drawing/2015/06/chart">
            <c:ext xmlns:c16="http://schemas.microsoft.com/office/drawing/2014/chart" uri="{C3380CC4-5D6E-409C-BE32-E72D297353CC}">
              <c16:uniqueId val="{00000005-A9E1-4838-8896-6AB998839835}"/>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0.47</c:v>
                </c:pt>
                <c:pt idx="2">
                  <c:v>#N/A</c:v>
                </c:pt>
                <c:pt idx="3">
                  <c:v>0.43</c:v>
                </c:pt>
                <c:pt idx="4">
                  <c:v>#N/A</c:v>
                </c:pt>
                <c:pt idx="5">
                  <c:v>0.88</c:v>
                </c:pt>
                <c:pt idx="6">
                  <c:v>#N/A</c:v>
                </c:pt>
                <c:pt idx="7">
                  <c:v>0.8</c:v>
                </c:pt>
                <c:pt idx="8">
                  <c:v>#N/A</c:v>
                </c:pt>
                <c:pt idx="9">
                  <c:v>0.78</c:v>
                </c:pt>
              </c:numCache>
            </c:numRef>
          </c:val>
          <c:extLst xmlns:c16r2="http://schemas.microsoft.com/office/drawing/2015/06/chart">
            <c:ext xmlns:c16="http://schemas.microsoft.com/office/drawing/2014/chart" uri="{C3380CC4-5D6E-409C-BE32-E72D297353CC}">
              <c16:uniqueId val="{00000006-A9E1-4838-8896-6AB998839835}"/>
            </c:ext>
          </c:extLst>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1.74</c:v>
                </c:pt>
                <c:pt idx="2">
                  <c:v>#N/A</c:v>
                </c:pt>
                <c:pt idx="3">
                  <c:v>1.63</c:v>
                </c:pt>
                <c:pt idx="4">
                  <c:v>#N/A</c:v>
                </c:pt>
                <c:pt idx="5">
                  <c:v>1.63</c:v>
                </c:pt>
                <c:pt idx="6">
                  <c:v>#N/A</c:v>
                </c:pt>
                <c:pt idx="7">
                  <c:v>1.67</c:v>
                </c:pt>
                <c:pt idx="8">
                  <c:v>#N/A</c:v>
                </c:pt>
                <c:pt idx="9">
                  <c:v>1.88</c:v>
                </c:pt>
              </c:numCache>
            </c:numRef>
          </c:val>
          <c:extLst xmlns:c16r2="http://schemas.microsoft.com/office/drawing/2015/06/chart">
            <c:ext xmlns:c16="http://schemas.microsoft.com/office/drawing/2014/chart" uri="{C3380CC4-5D6E-409C-BE32-E72D297353CC}">
              <c16:uniqueId val="{00000007-A9E1-4838-8896-6AB998839835}"/>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3.86</c:v>
                </c:pt>
                <c:pt idx="2">
                  <c:v>#N/A</c:v>
                </c:pt>
                <c:pt idx="3">
                  <c:v>3.7</c:v>
                </c:pt>
                <c:pt idx="4">
                  <c:v>#N/A</c:v>
                </c:pt>
                <c:pt idx="5">
                  <c:v>4.4000000000000004</c:v>
                </c:pt>
                <c:pt idx="6">
                  <c:v>#N/A</c:v>
                </c:pt>
                <c:pt idx="7">
                  <c:v>4.51</c:v>
                </c:pt>
                <c:pt idx="8">
                  <c:v>#N/A</c:v>
                </c:pt>
                <c:pt idx="9">
                  <c:v>7.13</c:v>
                </c:pt>
              </c:numCache>
            </c:numRef>
          </c:val>
          <c:extLst xmlns:c16r2="http://schemas.microsoft.com/office/drawing/2015/06/chart">
            <c:ext xmlns:c16="http://schemas.microsoft.com/office/drawing/2014/chart" uri="{C3380CC4-5D6E-409C-BE32-E72D297353CC}">
              <c16:uniqueId val="{00000008-A9E1-4838-8896-6AB998839835}"/>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10.9</c:v>
                </c:pt>
                <c:pt idx="2">
                  <c:v>#N/A</c:v>
                </c:pt>
                <c:pt idx="3">
                  <c:v>11.44</c:v>
                </c:pt>
                <c:pt idx="4">
                  <c:v>#N/A</c:v>
                </c:pt>
                <c:pt idx="5">
                  <c:v>11.52</c:v>
                </c:pt>
                <c:pt idx="6">
                  <c:v>#N/A</c:v>
                </c:pt>
                <c:pt idx="7">
                  <c:v>10.92</c:v>
                </c:pt>
                <c:pt idx="8">
                  <c:v>#N/A</c:v>
                </c:pt>
                <c:pt idx="9">
                  <c:v>9.5</c:v>
                </c:pt>
              </c:numCache>
            </c:numRef>
          </c:val>
          <c:extLst xmlns:c16r2="http://schemas.microsoft.com/office/drawing/2015/06/chart">
            <c:ext xmlns:c16="http://schemas.microsoft.com/office/drawing/2014/chart" uri="{C3380CC4-5D6E-409C-BE32-E72D297353CC}">
              <c16:uniqueId val="{00000009-A9E1-4838-8896-6AB998839835}"/>
            </c:ext>
          </c:extLst>
        </c:ser>
        <c:dLbls>
          <c:showLegendKey val="0"/>
          <c:showVal val="0"/>
          <c:showCatName val="0"/>
          <c:showSerName val="0"/>
          <c:showPercent val="0"/>
          <c:showBubbleSize val="0"/>
        </c:dLbls>
        <c:gapWidth val="150"/>
        <c:overlap val="100"/>
        <c:axId val="251842560"/>
        <c:axId val="251844096"/>
      </c:barChart>
      <c:catAx>
        <c:axId val="251842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51844096"/>
        <c:crosses val="autoZero"/>
        <c:auto val="1"/>
        <c:lblAlgn val="ctr"/>
        <c:lblOffset val="100"/>
        <c:tickLblSkip val="1"/>
        <c:tickMarkSkip val="1"/>
        <c:noMultiLvlLbl val="0"/>
      </c:catAx>
      <c:valAx>
        <c:axId val="251844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18425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1765</c:v>
                </c:pt>
                <c:pt idx="5">
                  <c:v>1973</c:v>
                </c:pt>
                <c:pt idx="8">
                  <c:v>2002</c:v>
                </c:pt>
                <c:pt idx="11">
                  <c:v>2096</c:v>
                </c:pt>
                <c:pt idx="14">
                  <c:v>2148</c:v>
                </c:pt>
              </c:numCache>
            </c:numRef>
          </c:val>
          <c:extLst xmlns:c16r2="http://schemas.microsoft.com/office/drawing/2015/06/chart">
            <c:ext xmlns:c16="http://schemas.microsoft.com/office/drawing/2014/chart" uri="{C3380CC4-5D6E-409C-BE32-E72D297353CC}">
              <c16:uniqueId val="{00000000-917A-41A1-B060-AB058530C86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917A-41A1-B060-AB058530C86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219</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917A-41A1-B060-AB058530C86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59</c:v>
                </c:pt>
                <c:pt idx="3">
                  <c:v>62</c:v>
                </c:pt>
                <c:pt idx="6">
                  <c:v>57</c:v>
                </c:pt>
                <c:pt idx="9">
                  <c:v>60</c:v>
                </c:pt>
                <c:pt idx="12">
                  <c:v>59</c:v>
                </c:pt>
              </c:numCache>
            </c:numRef>
          </c:val>
          <c:extLst xmlns:c16r2="http://schemas.microsoft.com/office/drawing/2015/06/chart">
            <c:ext xmlns:c16="http://schemas.microsoft.com/office/drawing/2014/chart" uri="{C3380CC4-5D6E-409C-BE32-E72D297353CC}">
              <c16:uniqueId val="{00000003-917A-41A1-B060-AB058530C86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741</c:v>
                </c:pt>
                <c:pt idx="3">
                  <c:v>810</c:v>
                </c:pt>
                <c:pt idx="6">
                  <c:v>834</c:v>
                </c:pt>
                <c:pt idx="9">
                  <c:v>810</c:v>
                </c:pt>
                <c:pt idx="12">
                  <c:v>805</c:v>
                </c:pt>
              </c:numCache>
            </c:numRef>
          </c:val>
          <c:extLst xmlns:c16r2="http://schemas.microsoft.com/office/drawing/2015/06/chart">
            <c:ext xmlns:c16="http://schemas.microsoft.com/office/drawing/2014/chart" uri="{C3380CC4-5D6E-409C-BE32-E72D297353CC}">
              <c16:uniqueId val="{00000004-917A-41A1-B060-AB058530C86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17A-41A1-B060-AB058530C86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917A-41A1-B060-AB058530C86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1691</c:v>
                </c:pt>
                <c:pt idx="3">
                  <c:v>1873</c:v>
                </c:pt>
                <c:pt idx="6">
                  <c:v>1997</c:v>
                </c:pt>
                <c:pt idx="9">
                  <c:v>2023</c:v>
                </c:pt>
                <c:pt idx="12">
                  <c:v>2065</c:v>
                </c:pt>
              </c:numCache>
            </c:numRef>
          </c:val>
          <c:extLst xmlns:c16r2="http://schemas.microsoft.com/office/drawing/2015/06/chart">
            <c:ext xmlns:c16="http://schemas.microsoft.com/office/drawing/2014/chart" uri="{C3380CC4-5D6E-409C-BE32-E72D297353CC}">
              <c16:uniqueId val="{00000007-917A-41A1-B060-AB058530C86A}"/>
            </c:ext>
          </c:extLst>
        </c:ser>
        <c:dLbls>
          <c:showLegendKey val="0"/>
          <c:showVal val="0"/>
          <c:showCatName val="0"/>
          <c:showSerName val="0"/>
          <c:showPercent val="0"/>
          <c:showBubbleSize val="0"/>
        </c:dLbls>
        <c:gapWidth val="100"/>
        <c:overlap val="100"/>
        <c:axId val="245840896"/>
        <c:axId val="2458512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945</c:v>
                </c:pt>
                <c:pt idx="2">
                  <c:v>#N/A</c:v>
                </c:pt>
                <c:pt idx="3">
                  <c:v>#N/A</c:v>
                </c:pt>
                <c:pt idx="4">
                  <c:v>772</c:v>
                </c:pt>
                <c:pt idx="5">
                  <c:v>#N/A</c:v>
                </c:pt>
                <c:pt idx="6">
                  <c:v>#N/A</c:v>
                </c:pt>
                <c:pt idx="7">
                  <c:v>886</c:v>
                </c:pt>
                <c:pt idx="8">
                  <c:v>#N/A</c:v>
                </c:pt>
                <c:pt idx="9">
                  <c:v>#N/A</c:v>
                </c:pt>
                <c:pt idx="10">
                  <c:v>797</c:v>
                </c:pt>
                <c:pt idx="11">
                  <c:v>#N/A</c:v>
                </c:pt>
                <c:pt idx="12">
                  <c:v>#N/A</c:v>
                </c:pt>
                <c:pt idx="13">
                  <c:v>781</c:v>
                </c:pt>
                <c:pt idx="14">
                  <c:v>#N/A</c:v>
                </c:pt>
              </c:numCache>
            </c:numRef>
          </c:val>
          <c:smooth val="0"/>
          <c:extLst xmlns:c16r2="http://schemas.microsoft.com/office/drawing/2015/06/chart">
            <c:ext xmlns:c16="http://schemas.microsoft.com/office/drawing/2014/chart" uri="{C3380CC4-5D6E-409C-BE32-E72D297353CC}">
              <c16:uniqueId val="{00000008-917A-41A1-B060-AB058530C86A}"/>
            </c:ext>
          </c:extLst>
        </c:ser>
        <c:dLbls>
          <c:showLegendKey val="0"/>
          <c:showVal val="0"/>
          <c:showCatName val="0"/>
          <c:showSerName val="0"/>
          <c:showPercent val="0"/>
          <c:showBubbleSize val="0"/>
        </c:dLbls>
        <c:marker val="1"/>
        <c:smooth val="0"/>
        <c:axId val="245840896"/>
        <c:axId val="245851264"/>
      </c:lineChart>
      <c:catAx>
        <c:axId val="245840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5851264"/>
        <c:crosses val="autoZero"/>
        <c:auto val="1"/>
        <c:lblAlgn val="ctr"/>
        <c:lblOffset val="100"/>
        <c:tickLblSkip val="1"/>
        <c:tickMarkSkip val="1"/>
        <c:noMultiLvlLbl val="0"/>
      </c:catAx>
      <c:valAx>
        <c:axId val="245851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5840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23676</c:v>
                </c:pt>
                <c:pt idx="5">
                  <c:v>25246</c:v>
                </c:pt>
                <c:pt idx="8">
                  <c:v>26572</c:v>
                </c:pt>
                <c:pt idx="11">
                  <c:v>26851</c:v>
                </c:pt>
                <c:pt idx="14">
                  <c:v>26851</c:v>
                </c:pt>
              </c:numCache>
            </c:numRef>
          </c:val>
          <c:extLst xmlns:c16r2="http://schemas.microsoft.com/office/drawing/2015/06/chart">
            <c:ext xmlns:c16="http://schemas.microsoft.com/office/drawing/2014/chart" uri="{C3380CC4-5D6E-409C-BE32-E72D297353CC}">
              <c16:uniqueId val="{00000000-4405-4D92-A29D-B8E96DFFD3D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568</c:v>
                </c:pt>
                <c:pt idx="5">
                  <c:v>853</c:v>
                </c:pt>
                <c:pt idx="8">
                  <c:v>928</c:v>
                </c:pt>
                <c:pt idx="11">
                  <c:v>906</c:v>
                </c:pt>
                <c:pt idx="14">
                  <c:v>936</c:v>
                </c:pt>
              </c:numCache>
            </c:numRef>
          </c:val>
          <c:extLst xmlns:c16r2="http://schemas.microsoft.com/office/drawing/2015/06/chart">
            <c:ext xmlns:c16="http://schemas.microsoft.com/office/drawing/2014/chart" uri="{C3380CC4-5D6E-409C-BE32-E72D297353CC}">
              <c16:uniqueId val="{00000001-4405-4D92-A29D-B8E96DFFD3D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6370</c:v>
                </c:pt>
                <c:pt idx="5">
                  <c:v>6581</c:v>
                </c:pt>
                <c:pt idx="8">
                  <c:v>6819</c:v>
                </c:pt>
                <c:pt idx="11">
                  <c:v>7146</c:v>
                </c:pt>
                <c:pt idx="14">
                  <c:v>6880</c:v>
                </c:pt>
              </c:numCache>
            </c:numRef>
          </c:val>
          <c:extLst xmlns:c16r2="http://schemas.microsoft.com/office/drawing/2015/06/chart">
            <c:ext xmlns:c16="http://schemas.microsoft.com/office/drawing/2014/chart" uri="{C3380CC4-5D6E-409C-BE32-E72D297353CC}">
              <c16:uniqueId val="{00000002-4405-4D92-A29D-B8E96DFFD3D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405-4D92-A29D-B8E96DFFD3D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405-4D92-A29D-B8E96DFFD3D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405-4D92-A29D-B8E96DFFD3D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3458</c:v>
                </c:pt>
                <c:pt idx="3">
                  <c:v>2832</c:v>
                </c:pt>
                <c:pt idx="6">
                  <c:v>3196</c:v>
                </c:pt>
                <c:pt idx="9">
                  <c:v>3094</c:v>
                </c:pt>
                <c:pt idx="12">
                  <c:v>3107</c:v>
                </c:pt>
              </c:numCache>
            </c:numRef>
          </c:val>
          <c:extLst xmlns:c16r2="http://schemas.microsoft.com/office/drawing/2015/06/chart">
            <c:ext xmlns:c16="http://schemas.microsoft.com/office/drawing/2014/chart" uri="{C3380CC4-5D6E-409C-BE32-E72D297353CC}">
              <c16:uniqueId val="{00000006-4405-4D92-A29D-B8E96DFFD3D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272</c:v>
                </c:pt>
                <c:pt idx="3">
                  <c:v>231</c:v>
                </c:pt>
                <c:pt idx="6">
                  <c:v>174</c:v>
                </c:pt>
                <c:pt idx="9">
                  <c:v>117</c:v>
                </c:pt>
                <c:pt idx="12">
                  <c:v>57</c:v>
                </c:pt>
              </c:numCache>
            </c:numRef>
          </c:val>
          <c:extLst xmlns:c16r2="http://schemas.microsoft.com/office/drawing/2015/06/chart">
            <c:ext xmlns:c16="http://schemas.microsoft.com/office/drawing/2014/chart" uri="{C3380CC4-5D6E-409C-BE32-E72D297353CC}">
              <c16:uniqueId val="{00000007-4405-4D92-A29D-B8E96DFFD3D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12684</c:v>
                </c:pt>
                <c:pt idx="3">
                  <c:v>12681</c:v>
                </c:pt>
                <c:pt idx="6">
                  <c:v>12613</c:v>
                </c:pt>
                <c:pt idx="9">
                  <c:v>12688</c:v>
                </c:pt>
                <c:pt idx="12">
                  <c:v>12403</c:v>
                </c:pt>
              </c:numCache>
            </c:numRef>
          </c:val>
          <c:extLst xmlns:c16r2="http://schemas.microsoft.com/office/drawing/2015/06/chart">
            <c:ext xmlns:c16="http://schemas.microsoft.com/office/drawing/2014/chart" uri="{C3380CC4-5D6E-409C-BE32-E72D297353CC}">
              <c16:uniqueId val="{00000008-4405-4D92-A29D-B8E96DFFD3D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219</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4405-4D92-A29D-B8E96DFFD3D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21053</c:v>
                </c:pt>
                <c:pt idx="3">
                  <c:v>23446</c:v>
                </c:pt>
                <c:pt idx="6">
                  <c:v>25137</c:v>
                </c:pt>
                <c:pt idx="9">
                  <c:v>25828</c:v>
                </c:pt>
                <c:pt idx="12">
                  <c:v>25981</c:v>
                </c:pt>
              </c:numCache>
            </c:numRef>
          </c:val>
          <c:extLst xmlns:c16r2="http://schemas.microsoft.com/office/drawing/2015/06/chart">
            <c:ext xmlns:c16="http://schemas.microsoft.com/office/drawing/2014/chart" uri="{C3380CC4-5D6E-409C-BE32-E72D297353CC}">
              <c16:uniqueId val="{0000000A-4405-4D92-A29D-B8E96DFFD3D3}"/>
            </c:ext>
          </c:extLst>
        </c:ser>
        <c:dLbls>
          <c:showLegendKey val="0"/>
          <c:showVal val="0"/>
          <c:showCatName val="0"/>
          <c:showSerName val="0"/>
          <c:showPercent val="0"/>
          <c:showBubbleSize val="0"/>
        </c:dLbls>
        <c:gapWidth val="100"/>
        <c:overlap val="100"/>
        <c:axId val="255420672"/>
        <c:axId val="2554228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7082</c:v>
                </c:pt>
                <c:pt idx="2">
                  <c:v>#N/A</c:v>
                </c:pt>
                <c:pt idx="3">
                  <c:v>#N/A</c:v>
                </c:pt>
                <c:pt idx="4">
                  <c:v>6509</c:v>
                </c:pt>
                <c:pt idx="5">
                  <c:v>#N/A</c:v>
                </c:pt>
                <c:pt idx="6">
                  <c:v>#N/A</c:v>
                </c:pt>
                <c:pt idx="7">
                  <c:v>6802</c:v>
                </c:pt>
                <c:pt idx="8">
                  <c:v>#N/A</c:v>
                </c:pt>
                <c:pt idx="9">
                  <c:v>#N/A</c:v>
                </c:pt>
                <c:pt idx="10">
                  <c:v>6824</c:v>
                </c:pt>
                <c:pt idx="11">
                  <c:v>#N/A</c:v>
                </c:pt>
                <c:pt idx="12">
                  <c:v>#N/A</c:v>
                </c:pt>
                <c:pt idx="13">
                  <c:v>6880</c:v>
                </c:pt>
                <c:pt idx="14">
                  <c:v>#N/A</c:v>
                </c:pt>
              </c:numCache>
            </c:numRef>
          </c:val>
          <c:smooth val="0"/>
          <c:extLst xmlns:c16r2="http://schemas.microsoft.com/office/drawing/2015/06/chart">
            <c:ext xmlns:c16="http://schemas.microsoft.com/office/drawing/2014/chart" uri="{C3380CC4-5D6E-409C-BE32-E72D297353CC}">
              <c16:uniqueId val="{0000000B-4405-4D92-A29D-B8E96DFFD3D3}"/>
            </c:ext>
          </c:extLst>
        </c:ser>
        <c:dLbls>
          <c:showLegendKey val="0"/>
          <c:showVal val="0"/>
          <c:showCatName val="0"/>
          <c:showSerName val="0"/>
          <c:showPercent val="0"/>
          <c:showBubbleSize val="0"/>
        </c:dLbls>
        <c:marker val="1"/>
        <c:smooth val="0"/>
        <c:axId val="255420672"/>
        <c:axId val="255422848"/>
      </c:lineChart>
      <c:catAx>
        <c:axId val="255420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5422848"/>
        <c:crosses val="autoZero"/>
        <c:auto val="1"/>
        <c:lblAlgn val="ctr"/>
        <c:lblOffset val="100"/>
        <c:tickLblSkip val="1"/>
        <c:tickMarkSkip val="1"/>
        <c:noMultiLvlLbl val="0"/>
      </c:catAx>
      <c:valAx>
        <c:axId val="255422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5420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3279</c:v>
                </c:pt>
                <c:pt idx="1">
                  <c:v>3281</c:v>
                </c:pt>
                <c:pt idx="2">
                  <c:v>3062</c:v>
                </c:pt>
              </c:numCache>
            </c:numRef>
          </c:val>
          <c:extLst xmlns:c16r2="http://schemas.microsoft.com/office/drawing/2015/06/chart">
            <c:ext xmlns:c16="http://schemas.microsoft.com/office/drawing/2014/chart" uri="{C3380CC4-5D6E-409C-BE32-E72D297353CC}">
              <c16:uniqueId val="{00000000-BF64-4BF0-ACF5-3923FE79570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2041</c:v>
                </c:pt>
                <c:pt idx="1">
                  <c:v>2046</c:v>
                </c:pt>
                <c:pt idx="2">
                  <c:v>1996</c:v>
                </c:pt>
              </c:numCache>
            </c:numRef>
          </c:val>
          <c:extLst xmlns:c16r2="http://schemas.microsoft.com/office/drawing/2015/06/chart">
            <c:ext xmlns:c16="http://schemas.microsoft.com/office/drawing/2014/chart" uri="{C3380CC4-5D6E-409C-BE32-E72D297353CC}">
              <c16:uniqueId val="{00000001-BF64-4BF0-ACF5-3923FE79570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3497</c:v>
                </c:pt>
                <c:pt idx="1">
                  <c:v>3655</c:v>
                </c:pt>
                <c:pt idx="2">
                  <c:v>3560</c:v>
                </c:pt>
              </c:numCache>
            </c:numRef>
          </c:val>
          <c:extLst xmlns:c16r2="http://schemas.microsoft.com/office/drawing/2015/06/chart">
            <c:ext xmlns:c16="http://schemas.microsoft.com/office/drawing/2014/chart" uri="{C3380CC4-5D6E-409C-BE32-E72D297353CC}">
              <c16:uniqueId val="{00000002-BF64-4BF0-ACF5-3923FE79570F}"/>
            </c:ext>
          </c:extLst>
        </c:ser>
        <c:dLbls>
          <c:showLegendKey val="0"/>
          <c:showVal val="0"/>
          <c:showCatName val="0"/>
          <c:showSerName val="0"/>
          <c:showPercent val="0"/>
          <c:showBubbleSize val="0"/>
        </c:dLbls>
        <c:gapWidth val="120"/>
        <c:overlap val="100"/>
        <c:axId val="255197184"/>
        <c:axId val="255198720"/>
      </c:barChart>
      <c:catAx>
        <c:axId val="255197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55198720"/>
        <c:crosses val="autoZero"/>
        <c:auto val="1"/>
        <c:lblAlgn val="ctr"/>
        <c:lblOffset val="100"/>
        <c:tickLblSkip val="1"/>
        <c:tickMarkSkip val="1"/>
        <c:noMultiLvlLbl val="0"/>
      </c:catAx>
      <c:valAx>
        <c:axId val="2551987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55197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{69EA01EC-9A6F-446F-B8B8-77D621C17C72}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05E-4A22-A48F-BF3D895E9377}"/>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{B6ACC6E6-80D0-4539-AD14-941BD29AB82A}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05E-4A22-A48F-BF3D895E9377}"/>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{AA8A74E7-A14F-4A39-B4CB-39A282478614}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05E-4A22-A48F-BF3D895E9377}"/>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{36056A1A-6965-42DA-9683-79C191F9BE5E}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05E-4A22-A48F-BF3D895E9377}"/>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{79B242C7-68B7-48F9-9295-CA960EE4386E}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05E-4A22-A48F-BF3D895E937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{33A20174-1734-4CFD-8EDC-DEA0FB797629}</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05E-4A22-A48F-BF3D895E937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{C4C8BA9A-A1AA-49AA-80BA-4EB3BC0630C8}</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05E-4A22-A48F-BF3D895E937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{24D7CE74-C891-47D1-BC8D-A4897E9DF468}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05E-4A22-A48F-BF3D895E937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{DAFE94F8-5265-4209-BC79-5071DE53381D}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05E-4A22-A48F-BF3D895E937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54.1</c:v>
                </c:pt>
                <c:pt idx="24">
                  <c:v>53.3</c:v>
                </c:pt>
                <c:pt idx="32">
                  <c:v>53.8</c:v>
                </c:pt>
              </c:numCache>
            </c:numRef>
          </c:xVal>
          <c:yVal>
            <c:numRef>
              <c:f>公会計指標分析・財政指標組合せ分析表!$BP$51:$DC$51</c:f>
              <c:numCache>
                <c:formatCode>#,##0.0;"▲ "#,##0.0</c:formatCode>
                <c:ptCount val="40"/>
                <c:pt idx="16">
                  <c:v>59.9</c:v>
                </c:pt>
                <c:pt idx="24">
                  <c:v>61.2</c:v>
                </c:pt>
                <c:pt idx="32">
                  <c:v>64.099999999999994</c:v>
                </c:pt>
              </c:numCache>
            </c:numRef>
          </c:yVal>
          <c:smooth val="0"/>
          <c:extLst xmlns:c16r2="http://schemas.microsoft.com/office/drawing/2015/06/chart">
            <c:ext xmlns:c16="http://schemas.microsoft.com/office/drawing/2014/chart" uri="{C3380CC4-5D6E-409C-BE32-E72D297353CC}">
              <c16:uniqueId val="{00000009-E05E-4A22-A48F-BF3D895E937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{78E6C7B7-0F8F-4C8B-9D42-BAA20844DCC4}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05E-4A22-A48F-BF3D895E9377}"/>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{A5B40400-9EBC-46E6-925B-76E1D50FD312}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05E-4A22-A48F-BF3D895E9377}"/>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{FDFF3634-D6F5-405A-B57F-1FDE71DDC7BF}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05E-4A22-A48F-BF3D895E9377}"/>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{ADF9371B-AF8C-4F7B-A42F-9BD5A0E64511}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05E-4A22-A48F-BF3D895E9377}"/>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{85ED29D0-C4F1-4C88-B7C8-584A4E93AA7C}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05E-4A22-A48F-BF3D895E937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{6D121405-A1F2-4EEC-ABFC-55AC005C5315}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05E-4A22-A48F-BF3D895E937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{3CACECBF-2293-40F2-B1D6-F90E2E571456}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05E-4A22-A48F-BF3D895E937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{091EA992-1441-441F-89A9-D9B5A108E53A}</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05E-4A22-A48F-BF3D895E937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{FD3AC5FE-6471-4111-BA9E-7759A4E31FBE}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05E-4A22-A48F-BF3D895E937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55.4</c:v>
                </c:pt>
                <c:pt idx="24">
                  <c:v>57</c:v>
                </c:pt>
                <c:pt idx="32">
                  <c:v>57.6</c:v>
                </c:pt>
              </c:numCache>
            </c:numRef>
          </c:xVal>
          <c:yVal>
            <c:numRef>
              <c:f>公会計指標分析・財政指標組合せ分析表!$BP$55:$DC$55</c:f>
              <c:numCache>
                <c:formatCode>#,##0.0;"▲ "#,##0.0</c:formatCode>
                <c:ptCount val="40"/>
                <c:pt idx="16">
                  <c:v>39</c:v>
                </c:pt>
                <c:pt idx="24">
                  <c:v>32.5</c:v>
                </c:pt>
                <c:pt idx="32">
                  <c:v>30.2</c:v>
                </c:pt>
              </c:numCache>
            </c:numRef>
          </c:yVal>
          <c:smooth val="0"/>
          <c:extLst xmlns:c16r2="http://schemas.microsoft.com/office/drawing/2015/06/chart">
            <c:ext xmlns:c16="http://schemas.microsoft.com/office/drawing/2014/chart" uri="{C3380CC4-5D6E-409C-BE32-E72D297353CC}">
              <c16:uniqueId val="{00000013-E05E-4A22-A48F-BF3D895E9377}"/>
            </c:ext>
          </c:extLst>
        </c:ser>
        <c:dLbls>
          <c:showLegendKey val="0"/>
          <c:showVal val="1"/>
          <c:showCatName val="0"/>
          <c:showSerName val="0"/>
          <c:showPercent val="0"/>
          <c:showBubbleSize val="0"/>
        </c:dLbls>
        <c:axId val="255053184"/>
        <c:axId val="255063552"/>
      </c:scatterChart>
      <c:valAx>
        <c:axId val="255053184"/>
        <c:scaling>
          <c:orientation val="minMax"/>
          <c:max val="58"/>
          <c:min val="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5063552"/>
        <c:crosses val="autoZero"/>
        <c:crossBetween val="midCat"/>
      </c:valAx>
      <c:valAx>
        <c:axId val="255063552"/>
        <c:scaling>
          <c:orientation val="minMax"/>
          <c:max val="70"/>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50531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{95149438-7A76-41B1-8EEA-2F320C9E9182}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F3F-42B2-AD7C-10BB3025A4E3}"/>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{15E68115-D8EC-4F14-BCAB-B46729385261}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F3F-42B2-AD7C-10BB3025A4E3}"/>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{4B878189-E74C-4C90-8750-871654FD3F8B}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F3F-42B2-AD7C-10BB3025A4E3}"/>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{6E31D8AE-5EB2-4960-B1FC-810249D2A897}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F3F-42B2-AD7C-10BB3025A4E3}"/>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{A2B28376-2301-43B8-A4DC-20F0046B42F4}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F3F-42B2-AD7C-10BB3025A4E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{A427E0B3-22CC-4485-9573-D8CF7255BC47}</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F3F-42B2-AD7C-10BB3025A4E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{E58F6984-B368-49B8-8A4F-1C2B7D749F2E}</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F3F-42B2-AD7C-10BB3025A4E3}"/>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{1C6F6720-F526-4A0A-A5BD-BD503F58BE56}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F3F-42B2-AD7C-10BB3025A4E3}"/>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{845F0CD9-CA9F-4B92-97A6-2C8FA304D554}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F3F-42B2-AD7C-10BB3025A4E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7.8</c:v>
                </c:pt>
                <c:pt idx="8">
                  <c:v>7.3</c:v>
                </c:pt>
                <c:pt idx="16">
                  <c:v>7.6</c:v>
                </c:pt>
                <c:pt idx="24">
                  <c:v>7.2</c:v>
                </c:pt>
                <c:pt idx="32">
                  <c:v>7.4</c:v>
                </c:pt>
              </c:numCache>
            </c:numRef>
          </c:xVal>
          <c:yVal>
            <c:numRef>
              <c:f>公会計指標分析・財政指標組合せ分析表!$BP$73:$DC$73</c:f>
              <c:numCache>
                <c:formatCode>#,##0.0;"▲ "#,##0.0</c:formatCode>
                <c:ptCount val="40"/>
                <c:pt idx="0">
                  <c:v>62.6</c:v>
                </c:pt>
                <c:pt idx="8">
                  <c:v>58.2</c:v>
                </c:pt>
                <c:pt idx="16">
                  <c:v>59.9</c:v>
                </c:pt>
                <c:pt idx="24">
                  <c:v>61.2</c:v>
                </c:pt>
                <c:pt idx="32">
                  <c:v>64.099999999999994</c:v>
                </c:pt>
              </c:numCache>
            </c:numRef>
          </c:yVal>
          <c:smooth val="0"/>
          <c:extLst xmlns:c16r2="http://schemas.microsoft.com/office/drawing/2015/06/chart">
            <c:ext xmlns:c16="http://schemas.microsoft.com/office/drawing/2014/chart" uri="{C3380CC4-5D6E-409C-BE32-E72D297353CC}">
              <c16:uniqueId val="{00000009-9F3F-42B2-AD7C-10BB3025A4E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{BBFD5AE6-2916-4CF2-9B76-3817D558E592}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F3F-42B2-AD7C-10BB3025A4E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{C5E4FBFE-4930-4432-99E8-1732B8C9B05A}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F3F-42B2-AD7C-10BB3025A4E3}"/>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{0DF9ACDE-FB33-4EB2-B526-8E7FDF353373}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F3F-42B2-AD7C-10BB3025A4E3}"/>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{9659FDC9-5A91-45A2-BB45-631DECF5E69B}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F3F-42B2-AD7C-10BB3025A4E3}"/>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{C621A29E-025F-4D96-AC5B-86497175BFD7}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F3F-42B2-AD7C-10BB3025A4E3}"/>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{3B1DBAB3-9804-4231-86AF-51FCA79329DB}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F3F-42B2-AD7C-10BB3025A4E3}"/>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{F06253F8-B550-41F4-9C0D-1D59F5D4DB09}</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F3F-42B2-AD7C-10BB3025A4E3}"/>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{8BA8B796-9C84-4350-A8C4-41A80C163EBD}</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F3F-42B2-AD7C-10BB3025A4E3}"/>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{330E98BC-3453-47BF-86EE-3C69FEBC031E}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F3F-42B2-AD7C-10BB3025A4E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c:v>
                </c:pt>
                <c:pt idx="24">
                  <c:v>8.1999999999999993</c:v>
                </c:pt>
                <c:pt idx="32">
                  <c:v>8</c:v>
                </c:pt>
              </c:numCache>
            </c:numRef>
          </c:xVal>
          <c:yVal>
            <c:numRef>
              <c:f>公会計指標分析・財政指標組合せ分析表!$BP$77:$DC$77</c:f>
              <c:numCache>
                <c:formatCode>#,##0.0;"▲ "#,##0.0</c:formatCode>
                <c:ptCount val="40"/>
                <c:pt idx="0">
                  <c:v>50.3</c:v>
                </c:pt>
                <c:pt idx="8">
                  <c:v>45.9</c:v>
                </c:pt>
                <c:pt idx="16">
                  <c:v>39</c:v>
                </c:pt>
                <c:pt idx="24">
                  <c:v>32.5</c:v>
                </c:pt>
                <c:pt idx="32">
                  <c:v>30.2</c:v>
                </c:pt>
              </c:numCache>
            </c:numRef>
          </c:yVal>
          <c:smooth val="0"/>
          <c:extLst xmlns:c16r2="http://schemas.microsoft.com/office/drawing/2015/06/chart">
            <c:ext xmlns:c16="http://schemas.microsoft.com/office/drawing/2014/chart" uri="{C3380CC4-5D6E-409C-BE32-E72D297353CC}">
              <c16:uniqueId val="{00000013-9F3F-42B2-AD7C-10BB3025A4E3}"/>
            </c:ext>
          </c:extLst>
        </c:ser>
        <c:dLbls>
          <c:showLegendKey val="0"/>
          <c:showVal val="1"/>
          <c:showCatName val="0"/>
          <c:showSerName val="0"/>
          <c:showPercent val="0"/>
          <c:showBubbleSize val="0"/>
        </c:dLbls>
        <c:axId val="255806464"/>
        <c:axId val="255833216"/>
      </c:scatterChart>
      <c:valAx>
        <c:axId val="255806464"/>
        <c:scaling>
          <c:orientation val="minMax"/>
          <c:max val="9.8000000000000007"/>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55833216"/>
        <c:crosses val="autoZero"/>
        <c:crossBetween val="midCat"/>
      </c:valAx>
      <c:valAx>
        <c:axId val="255833216"/>
        <c:scaling>
          <c:orientation val="minMax"/>
          <c:max val="70"/>
          <c:min val="2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558064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茨城県小美玉市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普通交付税に算入される臨時財政対策債及び合併特例債の元金償還額が増加したことにより、実質公債費比率の分子は前年度に比べ</a:t>
          </a:r>
          <a:r>
            <a:rPr kumimoji="1" lang="en-US" altLang="ja-JP" sz="1400">
              <a:solidFill>
                <a:sysClr val="windowText" lastClr="000000"/>
              </a:solidFill>
              <a:latin typeface="ＭＳ ゴシック" pitchFamily="49" charset="-128"/>
              <a:ea typeface="ＭＳ ゴシック" pitchFamily="49" charset="-128"/>
            </a:rPr>
            <a:t>16</a:t>
          </a:r>
          <a:r>
            <a:rPr kumimoji="1" lang="ja-JP" altLang="en-US" sz="1400">
              <a:solidFill>
                <a:sysClr val="windowText" lastClr="000000"/>
              </a:solidFill>
              <a:latin typeface="ＭＳ ゴシック" pitchFamily="49" charset="-128"/>
              <a:ea typeface="ＭＳ ゴシック" pitchFamily="49" charset="-128"/>
            </a:rPr>
            <a:t>百万円の減となった。</a:t>
          </a:r>
        </a:p>
        <a:p>
          <a:r>
            <a:rPr kumimoji="1" lang="ja-JP" altLang="en-US" sz="1400">
              <a:solidFill>
                <a:sysClr val="windowText" lastClr="000000"/>
              </a:solidFill>
              <a:latin typeface="ＭＳ ゴシック" pitchFamily="49" charset="-128"/>
              <a:ea typeface="ＭＳ ゴシック" pitchFamily="49" charset="-128"/>
            </a:rPr>
            <a:t>　大規模事業の進捗による元利償還金の増加、下水道事業の展開による公営企業債の元利償還に対する繰入金の増加が見込まれることから、事業の選別をし市債の発行抑制を図っていく必要がある。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茨城県小美玉市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臨時財政対策債や大規模事業の進捗による合併特例債の地方債現在高の増加に対し、公営企業債等繰入見込額のうち下水道事業会計分の減少により、将来負担額が前年度比</a:t>
          </a:r>
          <a:r>
            <a:rPr kumimoji="1" lang="en-US" altLang="ja-JP" sz="1400">
              <a:solidFill>
                <a:sysClr val="windowText" lastClr="000000"/>
              </a:solidFill>
              <a:latin typeface="ＭＳ ゴシック" pitchFamily="49" charset="-128"/>
              <a:ea typeface="ＭＳ ゴシック" pitchFamily="49" charset="-128"/>
            </a:rPr>
            <a:t>179</a:t>
          </a:r>
          <a:r>
            <a:rPr kumimoji="1" lang="ja-JP" altLang="en-US" sz="1400">
              <a:solidFill>
                <a:sysClr val="windowText" lastClr="000000"/>
              </a:solidFill>
              <a:latin typeface="ＭＳ ゴシック" pitchFamily="49" charset="-128"/>
              <a:ea typeface="ＭＳ ゴシック" pitchFamily="49" charset="-128"/>
            </a:rPr>
            <a:t>百万円の減となった。また充当可能財源においては、一般財源不足による財政調整基金の繰入や地方債の繰上償還に対する減債基金の繰入により、充当可能財源等が前年度比</a:t>
          </a:r>
          <a:r>
            <a:rPr kumimoji="1" lang="en-US" altLang="ja-JP" sz="1400">
              <a:solidFill>
                <a:sysClr val="windowText" lastClr="000000"/>
              </a:solidFill>
              <a:latin typeface="ＭＳ ゴシック" pitchFamily="49" charset="-128"/>
              <a:ea typeface="ＭＳ ゴシック" pitchFamily="49" charset="-128"/>
            </a:rPr>
            <a:t>236</a:t>
          </a:r>
          <a:r>
            <a:rPr kumimoji="1" lang="ja-JP" altLang="en-US" sz="1400">
              <a:solidFill>
                <a:sysClr val="windowText" lastClr="000000"/>
              </a:solidFill>
              <a:latin typeface="ＭＳ ゴシック" pitchFamily="49" charset="-128"/>
              <a:ea typeface="ＭＳ ゴシック" pitchFamily="49" charset="-128"/>
            </a:rPr>
            <a:t>百万円の減となった。その結果、将来負担額より充当可能財源等額の減少額が大きかったことで、将来負担比率（分子）は前年度比</a:t>
          </a:r>
          <a:r>
            <a:rPr kumimoji="1" lang="en-US" altLang="ja-JP" sz="1400">
              <a:solidFill>
                <a:sysClr val="windowText" lastClr="000000"/>
              </a:solidFill>
              <a:latin typeface="ＭＳ ゴシック" pitchFamily="49" charset="-128"/>
              <a:ea typeface="ＭＳ ゴシック" pitchFamily="49" charset="-128"/>
            </a:rPr>
            <a:t>56</a:t>
          </a:r>
          <a:r>
            <a:rPr kumimoji="1" lang="ja-JP" altLang="en-US" sz="1400">
              <a:solidFill>
                <a:sysClr val="windowText" lastClr="000000"/>
              </a:solidFill>
              <a:latin typeface="ＭＳ ゴシック" pitchFamily="49" charset="-128"/>
              <a:ea typeface="ＭＳ ゴシック" pitchFamily="49" charset="-128"/>
            </a:rPr>
            <a:t>百万円の増となった。</a:t>
          </a:r>
        </a:p>
        <a:p>
          <a:r>
            <a:rPr kumimoji="1" lang="ja-JP" altLang="en-US" sz="1400">
              <a:solidFill>
                <a:sysClr val="windowText" lastClr="000000"/>
              </a:solidFill>
              <a:latin typeface="ＭＳ ゴシック" pitchFamily="49" charset="-128"/>
              <a:ea typeface="ＭＳ ゴシック" pitchFamily="49" charset="-128"/>
            </a:rPr>
            <a:t>　今後も大規模事業が本格化し、地方債現在高等の将来負担額が増大することが想定されるため</a:t>
          </a:r>
          <a:r>
            <a:rPr kumimoji="1" lang="ja-JP" altLang="ja-JP" sz="1100">
              <a:solidFill>
                <a:sysClr val="windowText" lastClr="000000"/>
              </a:solidFill>
              <a:effectLst/>
              <a:latin typeface="+mn-lt"/>
              <a:ea typeface="+mn-ea"/>
              <a:cs typeface="+mn-cs"/>
            </a:rPr>
            <a:t>、</a:t>
          </a:r>
          <a:r>
            <a:rPr kumimoji="1" lang="ja-JP" altLang="en-US" sz="1400">
              <a:solidFill>
                <a:sysClr val="windowText" lastClr="000000"/>
              </a:solidFill>
              <a:latin typeface="ＭＳ ゴシック" pitchFamily="49" charset="-128"/>
              <a:ea typeface="ＭＳ ゴシック" pitchFamily="49" charset="-128"/>
            </a:rPr>
            <a:t>事業の推進については抑制を図っていく必要がある。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茨城県小美玉市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一本算定への縮減期間にある普通交付税の減少により財政調整基金を繰入れたことで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百万円の減、市債の繰上償還金の財源として減債基金を繰入れたことで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百万円の減、その他特定目的基金では小中学校空調設備賃貸借料などの財源として合併振興基金を繰入れたことで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百万円の減、小中学校情報教育関係経費などの財源としてふるさと応援基金を繰入れたことで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百万円の減となり、基金全体としては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364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市の４大事業である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羽鳥駅及び駅前広場整備事業、広域幹線道路整備事業</a:t>
          </a:r>
          <a:r>
            <a:rPr kumimoji="1" lang="ja-JP" altLang="ja-JP" sz="1100">
              <a:solidFill>
                <a:sysClr val="windowText" lastClr="000000"/>
              </a:solidFill>
              <a:effectLst/>
              <a:latin typeface="+mn-lt"/>
              <a:ea typeface="+mn-ea"/>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学校規模・学校配置適正化事業、ごみ処理広域化事業が最盛期を迎え普通建設事業費や公債費が増加し、また高齢化による扶助費や繰出金が増加することで、一般財源が不足することが見込まれることから、財政調整基金や減債基金を計画的に取り崩し、また防衛省からの特定防衛施設周辺整備調整交付金及び再編関連訓練移転等交付金を原資とした特定目的基金を積み立てていくことを予定している。</a:t>
          </a: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合併振興基金：市民の連帯の強化を図り地域振興等に資する事業</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公共施設整備基金：公用又は公共用に供する施設の整備等事業</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ふるさと応援基金：個性豊かな魅力あるまちづくりに資する事業</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道路整備基金：道路整備に関する事業</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再編関連訓練移転等交付金事業基金：基地周辺事業</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合併振興基金：小中学校空調設備賃貸借及び各区公民館整備費（新築）補助金に充当したことにより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百万円の減少</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公共施設整備基金：四季の里整備基金及び体育施設整備基金と統合したことにより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422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ふるさと応援基金：小中学校情報教育関係経費や英語指導助手派遣業務経費に充当したことにより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百万円の減少</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道路整備基金：市道小</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10911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号線道路整備費に充当したことにより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百万円の減少</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再編関連訓練移転等交付金事業基金：基地周辺事業費に充当していくため再編関連訓練移転等交付金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百万円を積立て新規基金を新設</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合併振興基金：引き続き小中学校空調設備賃貸借料への充当のほか、市民の連帯の強化を図り地域振興等に資する事業に充当</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公共施設整備基金：広域ごみ処理施設建設負担金への充当のほか、公用又は公共用に供する施設の整備等事業に充当</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ふるさと応援基金：引き続き英語指導助手派遣業務経費への充当のほか、個性豊かな魅力あるまちづくりに資する事業に充当</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道路整備基金：平成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年度までに市道小</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10911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号線道路整備費に基金の全額を充当</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再編関連訓練移転等交付金事業基金：小美玉ことぶき温泉の指定管理料に充当</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主な要因としては、一本算定への縮減期間にある普通交付税の減少で一般財源が不足したことに対し、基金繰入したことで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219</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市の</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４大事業である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JR</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羽鳥駅及び駅前広場整備事業、広域幹線道路整備事業、学校規模・学校配置適正化事業、ごみ処理広域化事業</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が最盛期を迎え普通建設事業費や公債費が増加し、また高齢化による扶助費や繰出金が増加することで、一般財源が不足することが見込まれることから、基金残高を標準財政規模の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％以上を維持し続けるよう計画的に取り崩していくことを予定している。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要因としては、市債の繰上償還金の財源として基金繰入したことで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市の４大事業である</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JR</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羽鳥駅及び駅前広場整備事業、広域幹線道路整備事業、学校規模・学校配置適正化事業、ごみ処理広域化事業が最盛期を迎え公債費が年々増加することが見込まれることから、平成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年度以降に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百万円程度を計画的に取り崩していくことを予定している。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51,747
50,355
144.74
23,745,928
22,611,531
913,878
12,783,511
25,980,522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前年度と比較すると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ポイント増加し類似団体内平均を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ポイント下回る結果となった。主な要因としては，公民館で減価償却が進んだことにより前年度と比較して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11.2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ポイント上昇したことによる。今後は有形固定資産全体のうち</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45.3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％を占めている道路の減価償却が進み比率が大きく上昇する可能性がある。また，公共施設についても今後比率の上昇が見込まれることから，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に策定される個別施設計画に基づき長期的な視点で統廃合・長寿命化を図っていく。</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108077</xdr:rowOff>
    </xdr:from>
    <xdr:to>
      <xdr:col>23</xdr:col>
      <xdr:colOff>85090</xdr:colOff>
      <xdr:row>33</xdr:row>
      <xdr:rowOff>110490</xdr:rowOff>
    </xdr:to>
    <xdr:cxnSp macro="">
      <xdr:nvCxnSpPr>
        <xdr:cNvPr id="62" name="直線コネクタ 61"/>
        <xdr:cNvCxnSpPr/>
      </xdr:nvCxnSpPr>
      <xdr:spPr>
        <a:xfrm flipV="1">
          <a:off x="4760595" y="5337302"/>
          <a:ext cx="1270" cy="12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3" name="有形固定資産減価償却率最小値テキスト"/>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4" name="直線コネクタ 63"/>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54754</xdr:rowOff>
    </xdr:from>
    <xdr:ext cx="405111" cy="259045"/>
    <xdr:sp macro="" textlink="">
      <xdr:nvSpPr>
        <xdr:cNvPr id="65" name="有形固定資産減価償却率最大値テキスト"/>
        <xdr:cNvSpPr txBox="1"/>
      </xdr:nvSpPr>
      <xdr:spPr>
        <a:xfrm>
          <a:off x="4813300" y="5112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108077</xdr:rowOff>
    </xdr:from>
    <xdr:to>
      <xdr:col>23</xdr:col>
      <xdr:colOff>174625</xdr:colOff>
      <xdr:row>26</xdr:row>
      <xdr:rowOff>108077</xdr:rowOff>
    </xdr:to>
    <xdr:cxnSp macro="">
      <xdr:nvCxnSpPr>
        <xdr:cNvPr id="66" name="直線コネクタ 65"/>
        <xdr:cNvCxnSpPr/>
      </xdr:nvCxnSpPr>
      <xdr:spPr>
        <a:xfrm>
          <a:off x="4673600" y="533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96918</xdr:rowOff>
    </xdr:from>
    <xdr:ext cx="405111" cy="259045"/>
    <xdr:sp macro="" textlink="">
      <xdr:nvSpPr>
        <xdr:cNvPr id="67" name="有形固定資産減価償却率平均値テキスト"/>
        <xdr:cNvSpPr txBox="1"/>
      </xdr:nvSpPr>
      <xdr:spPr>
        <a:xfrm>
          <a:off x="4813300" y="5669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68" name="フローチャート: 判断 67"/>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69" name="フローチャート: 判断 68"/>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121539</xdr:rowOff>
    </xdr:from>
    <xdr:to>
      <xdr:col>15</xdr:col>
      <xdr:colOff>187325</xdr:colOff>
      <xdr:row>30</xdr:row>
      <xdr:rowOff>51689</xdr:rowOff>
    </xdr:to>
    <xdr:sp macro="" textlink="">
      <xdr:nvSpPr>
        <xdr:cNvPr id="70" name="フローチャート: 判断 69"/>
        <xdr:cNvSpPr/>
      </xdr:nvSpPr>
      <xdr:spPr>
        <a:xfrm>
          <a:off x="3238500" y="586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156083</xdr:rowOff>
    </xdr:from>
    <xdr:to>
      <xdr:col>23</xdr:col>
      <xdr:colOff>136525</xdr:colOff>
      <xdr:row>30</xdr:row>
      <xdr:rowOff>86233</xdr:rowOff>
    </xdr:to>
    <xdr:sp macro="" textlink="">
      <xdr:nvSpPr>
        <xdr:cNvPr id="76" name="楕円 75"/>
        <xdr:cNvSpPr/>
      </xdr:nvSpPr>
      <xdr:spPr>
        <a:xfrm>
          <a:off x="4711700" y="589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134510</xdr:rowOff>
    </xdr:from>
    <xdr:ext cx="405111" cy="259045"/>
    <xdr:sp macro="" textlink="">
      <xdr:nvSpPr>
        <xdr:cNvPr id="77" name="有形固定資産減価償却率該当値テキスト"/>
        <xdr:cNvSpPr txBox="1"/>
      </xdr:nvSpPr>
      <xdr:spPr>
        <a:xfrm>
          <a:off x="4813300" y="5878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166878</xdr:rowOff>
    </xdr:from>
    <xdr:to>
      <xdr:col>19</xdr:col>
      <xdr:colOff>187325</xdr:colOff>
      <xdr:row>30</xdr:row>
      <xdr:rowOff>97028</xdr:rowOff>
    </xdr:to>
    <xdr:sp macro="" textlink="">
      <xdr:nvSpPr>
        <xdr:cNvPr id="78" name="楕円 77"/>
        <xdr:cNvSpPr/>
      </xdr:nvSpPr>
      <xdr:spPr>
        <a:xfrm>
          <a:off x="4000500" y="591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35433</xdr:rowOff>
    </xdr:from>
    <xdr:to>
      <xdr:col>23</xdr:col>
      <xdr:colOff>85725</xdr:colOff>
      <xdr:row>30</xdr:row>
      <xdr:rowOff>46228</xdr:rowOff>
    </xdr:to>
    <xdr:cxnSp macro="">
      <xdr:nvCxnSpPr>
        <xdr:cNvPr id="79" name="直線コネクタ 78"/>
        <xdr:cNvCxnSpPr/>
      </xdr:nvCxnSpPr>
      <xdr:spPr>
        <a:xfrm flipV="1">
          <a:off x="4051300" y="5950458"/>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149606</xdr:rowOff>
    </xdr:from>
    <xdr:to>
      <xdr:col>15</xdr:col>
      <xdr:colOff>187325</xdr:colOff>
      <xdr:row>30</xdr:row>
      <xdr:rowOff>79756</xdr:rowOff>
    </xdr:to>
    <xdr:sp macro="" textlink="">
      <xdr:nvSpPr>
        <xdr:cNvPr id="80" name="楕円 79"/>
        <xdr:cNvSpPr/>
      </xdr:nvSpPr>
      <xdr:spPr>
        <a:xfrm>
          <a:off x="3238500" y="589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28956</xdr:rowOff>
    </xdr:from>
    <xdr:to>
      <xdr:col>19</xdr:col>
      <xdr:colOff>136525</xdr:colOff>
      <xdr:row>30</xdr:row>
      <xdr:rowOff>46228</xdr:rowOff>
    </xdr:to>
    <xdr:cxnSp macro="">
      <xdr:nvCxnSpPr>
        <xdr:cNvPr id="81" name="直線コネクタ 80"/>
        <xdr:cNvCxnSpPr/>
      </xdr:nvCxnSpPr>
      <xdr:spPr>
        <a:xfrm>
          <a:off x="3289300" y="5943981"/>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33672</xdr:rowOff>
    </xdr:from>
    <xdr:ext cx="405111" cy="259045"/>
    <xdr:sp macro="" textlink="">
      <xdr:nvSpPr>
        <xdr:cNvPr id="82" name="n_1aveValue有形固定資産減価償却率"/>
        <xdr:cNvSpPr txBox="1"/>
      </xdr:nvSpPr>
      <xdr:spPr>
        <a:xfrm>
          <a:off x="38360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68216</xdr:rowOff>
    </xdr:from>
    <xdr:ext cx="405111" cy="259045"/>
    <xdr:sp macro="" textlink="">
      <xdr:nvSpPr>
        <xdr:cNvPr id="83" name="n_2aveValue有形固定資産減価償却率"/>
        <xdr:cNvSpPr txBox="1"/>
      </xdr:nvSpPr>
      <xdr:spPr>
        <a:xfrm>
          <a:off x="3086744" y="564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88155</xdr:rowOff>
    </xdr:from>
    <xdr:ext cx="405111" cy="259045"/>
    <xdr:sp macro="" textlink="">
      <xdr:nvSpPr>
        <xdr:cNvPr id="84" name="n_1mainValue有形固定資産減価償却率"/>
        <xdr:cNvSpPr txBox="1"/>
      </xdr:nvSpPr>
      <xdr:spPr>
        <a:xfrm>
          <a:off x="3836044" y="6003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70883</xdr:rowOff>
    </xdr:from>
    <xdr:ext cx="405111" cy="259045"/>
    <xdr:sp macro="" textlink="">
      <xdr:nvSpPr>
        <xdr:cNvPr id="85" name="n_2mainValue有形固定資産減価償却率"/>
        <xdr:cNvSpPr txBox="1"/>
      </xdr:nvSpPr>
      <xdr:spPr>
        <a:xfrm>
          <a:off x="3086744" y="5985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類似団体内平均と比較すると</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ポイント</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上回る結果と</a:t>
          </a:r>
          <a:r>
            <a:rPr kumimoji="1" lang="ja-JP" altLang="en-US" sz="1100">
              <a:latin typeface="ＭＳ Ｐゴシック" panose="020B0600070205080204" pitchFamily="50" charset="-128"/>
              <a:ea typeface="ＭＳ Ｐゴシック" panose="020B0600070205080204" pitchFamily="50" charset="-128"/>
            </a:rPr>
            <a:t>なった。主な要因としては，新市建設計画に基づく大規模建設事業に地方債を活用し地方債現在高が増加していることや，高齢化による社会保障費が増加し一般財源不足により財政調整基金を取崩ししたことによる。今後も大規模建設事業が予定され，普通交付税の縮減により一般財源が不足することが見込まれることから，市税のさらなる徴収率向上や、防衛省関連交付金を原資としたソフト基金を設けるなど財源確保に努めるとともに，事業規模を精査し市債の発行を抑制す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1" name="直線コネクタ 10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2" name="テキスト ボックス 10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3" name="直線コネクタ 10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4" name="テキスト ボックス 103"/>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5" name="直線コネクタ 10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6" name="テキスト ボックス 105"/>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7" name="直線コネクタ 10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8" name="テキスト ボックス 107"/>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9" name="直線コネクタ 10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0" name="テキスト ボックス 109"/>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151342</xdr:rowOff>
    </xdr:to>
    <xdr:cxnSp macro="">
      <xdr:nvCxnSpPr>
        <xdr:cNvPr id="114" name="直線コネクタ 113"/>
        <xdr:cNvCxnSpPr/>
      </xdr:nvCxnSpPr>
      <xdr:spPr>
        <a:xfrm flipV="1">
          <a:off x="14793595" y="5300839"/>
          <a:ext cx="1269" cy="145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5"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6" name="直線コネクタ 11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17" name="債務償還可能年数最大値テキスト"/>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18" name="直線コネクタ 117"/>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168574</xdr:rowOff>
    </xdr:from>
    <xdr:ext cx="340478" cy="259045"/>
    <xdr:sp macro="" textlink="">
      <xdr:nvSpPr>
        <xdr:cNvPr id="119" name="債務償還可能年数平均値テキスト"/>
        <xdr:cNvSpPr txBox="1"/>
      </xdr:nvSpPr>
      <xdr:spPr>
        <a:xfrm>
          <a:off x="14846300" y="5912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0" name="フローチャート: 判断 119"/>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157692</xdr:rowOff>
    </xdr:from>
    <xdr:to>
      <xdr:col>76</xdr:col>
      <xdr:colOff>73025</xdr:colOff>
      <xdr:row>29</xdr:row>
      <xdr:rowOff>87842</xdr:rowOff>
    </xdr:to>
    <xdr:sp macro="" textlink="">
      <xdr:nvSpPr>
        <xdr:cNvPr id="126" name="楕円 125"/>
        <xdr:cNvSpPr/>
      </xdr:nvSpPr>
      <xdr:spPr>
        <a:xfrm>
          <a:off x="14744700" y="572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9119</xdr:rowOff>
    </xdr:from>
    <xdr:ext cx="340478" cy="259045"/>
    <xdr:sp macro="" textlink="">
      <xdr:nvSpPr>
        <xdr:cNvPr id="127" name="債務償還可能年数該当値テキスト"/>
        <xdr:cNvSpPr txBox="1"/>
      </xdr:nvSpPr>
      <xdr:spPr>
        <a:xfrm>
          <a:off x="14846300" y="55812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51,747
50,355
144.74
23,745,928
22,611,531
913,878
12,783,511
25,980,522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85725</xdr:rowOff>
    </xdr:from>
    <xdr:to>
      <xdr:col>24</xdr:col>
      <xdr:colOff>62865</xdr:colOff>
      <xdr:row>42</xdr:row>
      <xdr:rowOff>89535</xdr:rowOff>
    </xdr:to>
    <xdr:cxnSp macro="">
      <xdr:nvCxnSpPr>
        <xdr:cNvPr id="56" name="直線コネクタ 55"/>
        <xdr:cNvCxnSpPr/>
      </xdr:nvCxnSpPr>
      <xdr:spPr>
        <a:xfrm flipV="1">
          <a:off x="4634865" y="574357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93362</xdr:rowOff>
    </xdr:from>
    <xdr:ext cx="405111" cy="259045"/>
    <xdr:sp macro="" textlink="">
      <xdr:nvSpPr>
        <xdr:cNvPr id="57" name="【道路】&#10;有形固定資産減価償却率最小値テキスト"/>
        <xdr:cNvSpPr txBox="1"/>
      </xdr:nvSpPr>
      <xdr:spPr>
        <a:xfrm>
          <a:off x="4673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58" name="直線コネクタ 57"/>
        <xdr:cNvCxnSpPr/>
      </xdr:nvCxnSpPr>
      <xdr:spPr>
        <a:xfrm>
          <a:off x="4546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32402</xdr:rowOff>
    </xdr:from>
    <xdr:ext cx="405111" cy="259045"/>
    <xdr:sp macro="" textlink="">
      <xdr:nvSpPr>
        <xdr:cNvPr id="59" name="【道路】&#10;有形固定資産減価償却率最大値テキスト"/>
        <xdr:cNvSpPr txBox="1"/>
      </xdr:nvSpPr>
      <xdr:spPr>
        <a:xfrm>
          <a:off x="46736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85725</xdr:rowOff>
    </xdr:from>
    <xdr:to>
      <xdr:col>24</xdr:col>
      <xdr:colOff>152400</xdr:colOff>
      <xdr:row>33</xdr:row>
      <xdr:rowOff>85725</xdr:rowOff>
    </xdr:to>
    <xdr:cxnSp macro="">
      <xdr:nvCxnSpPr>
        <xdr:cNvPr id="60" name="直線コネクタ 59"/>
        <xdr:cNvCxnSpPr/>
      </xdr:nvCxnSpPr>
      <xdr:spPr>
        <a:xfrm>
          <a:off x="4546600" y="574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118762</xdr:rowOff>
    </xdr:from>
    <xdr:ext cx="405111" cy="259045"/>
    <xdr:sp macro="" textlink="">
      <xdr:nvSpPr>
        <xdr:cNvPr id="61" name="【道路】&#10;有形固定資産減価償却率平均値テキスト"/>
        <xdr:cNvSpPr txBox="1"/>
      </xdr:nvSpPr>
      <xdr:spPr>
        <a:xfrm>
          <a:off x="4673600" y="629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62" name="フローチャート: 判断 61"/>
        <xdr:cNvSpPr/>
      </xdr:nvSpPr>
      <xdr:spPr>
        <a:xfrm>
          <a:off x="4584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3" name="フローチャート: 判断 62"/>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63500</xdr:rowOff>
    </xdr:from>
    <xdr:to>
      <xdr:col>24</xdr:col>
      <xdr:colOff>114300</xdr:colOff>
      <xdr:row>38</xdr:row>
      <xdr:rowOff>165100</xdr:rowOff>
    </xdr:to>
    <xdr:sp macro="" textlink="">
      <xdr:nvSpPr>
        <xdr:cNvPr id="70" name="楕円 69"/>
        <xdr:cNvSpPr/>
      </xdr:nvSpPr>
      <xdr:spPr>
        <a:xfrm>
          <a:off x="45847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41927</xdr:rowOff>
    </xdr:from>
    <xdr:ext cx="405111" cy="259045"/>
    <xdr:sp macro="" textlink="">
      <xdr:nvSpPr>
        <xdr:cNvPr id="71" name="【道路】&#10;有形固定資産減価償却率該当値テキスト"/>
        <xdr:cNvSpPr txBox="1"/>
      </xdr:nvSpPr>
      <xdr:spPr>
        <a:xfrm>
          <a:off x="4673600"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44450</xdr:rowOff>
    </xdr:from>
    <xdr:to>
      <xdr:col>20</xdr:col>
      <xdr:colOff>38100</xdr:colOff>
      <xdr:row>38</xdr:row>
      <xdr:rowOff>146050</xdr:rowOff>
    </xdr:to>
    <xdr:sp macro="" textlink="">
      <xdr:nvSpPr>
        <xdr:cNvPr id="72" name="楕円 71"/>
        <xdr:cNvSpPr/>
      </xdr:nvSpPr>
      <xdr:spPr>
        <a:xfrm>
          <a:off x="3746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95250</xdr:rowOff>
    </xdr:from>
    <xdr:to>
      <xdr:col>24</xdr:col>
      <xdr:colOff>63500</xdr:colOff>
      <xdr:row>38</xdr:row>
      <xdr:rowOff>114300</xdr:rowOff>
    </xdr:to>
    <xdr:cxnSp macro="">
      <xdr:nvCxnSpPr>
        <xdr:cNvPr id="73" name="直線コネクタ 72"/>
        <xdr:cNvCxnSpPr/>
      </xdr:nvCxnSpPr>
      <xdr:spPr>
        <a:xfrm>
          <a:off x="3797300" y="66103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78740</xdr:rowOff>
    </xdr:from>
    <xdr:to>
      <xdr:col>15</xdr:col>
      <xdr:colOff>101600</xdr:colOff>
      <xdr:row>38</xdr:row>
      <xdr:rowOff>8890</xdr:rowOff>
    </xdr:to>
    <xdr:sp macro="" textlink="">
      <xdr:nvSpPr>
        <xdr:cNvPr id="74" name="楕円 73"/>
        <xdr:cNvSpPr/>
      </xdr:nvSpPr>
      <xdr:spPr>
        <a:xfrm>
          <a:off x="28575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129540</xdr:rowOff>
    </xdr:from>
    <xdr:to>
      <xdr:col>19</xdr:col>
      <xdr:colOff>177800</xdr:colOff>
      <xdr:row>38</xdr:row>
      <xdr:rowOff>95250</xdr:rowOff>
    </xdr:to>
    <xdr:cxnSp macro="">
      <xdr:nvCxnSpPr>
        <xdr:cNvPr id="75" name="直線コネクタ 74"/>
        <xdr:cNvCxnSpPr/>
      </xdr:nvCxnSpPr>
      <xdr:spPr>
        <a:xfrm>
          <a:off x="2908300" y="647319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57802</xdr:rowOff>
    </xdr:from>
    <xdr:ext cx="405111" cy="259045"/>
    <xdr:sp macro="" textlink="">
      <xdr:nvSpPr>
        <xdr:cNvPr id="76" name="n_1aveValue【道路】&#10;有形固定資産減価償却率"/>
        <xdr:cNvSpPr txBox="1"/>
      </xdr:nvSpPr>
      <xdr:spPr>
        <a:xfrm>
          <a:off x="35820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120032</xdr:rowOff>
    </xdr:from>
    <xdr:ext cx="405111" cy="259045"/>
    <xdr:sp macro="" textlink="">
      <xdr:nvSpPr>
        <xdr:cNvPr id="77" name="n_2aveValue【道路】&#10;有形固定資産減価償却率"/>
        <xdr:cNvSpPr txBox="1"/>
      </xdr:nvSpPr>
      <xdr:spPr>
        <a:xfrm>
          <a:off x="2705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137177</xdr:rowOff>
    </xdr:from>
    <xdr:ext cx="405111" cy="259045"/>
    <xdr:sp macro="" textlink="">
      <xdr:nvSpPr>
        <xdr:cNvPr id="78" name="n_1mainValue【道路】&#10;有形固定資産減価償却率"/>
        <xdr:cNvSpPr txBox="1"/>
      </xdr:nvSpPr>
      <xdr:spPr>
        <a:xfrm>
          <a:off x="3582044" y="665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25417</xdr:rowOff>
    </xdr:from>
    <xdr:ext cx="405111" cy="259045"/>
    <xdr:sp macro="" textlink="">
      <xdr:nvSpPr>
        <xdr:cNvPr id="79" name="n_2mainValue【道路】&#10;有形固定資産減価償却率"/>
        <xdr:cNvSpPr txBox="1"/>
      </xdr:nvSpPr>
      <xdr:spPr>
        <a:xfrm>
          <a:off x="2705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121539</xdr:rowOff>
    </xdr:from>
    <xdr:to>
      <xdr:col>54</xdr:col>
      <xdr:colOff>189865</xdr:colOff>
      <xdr:row>41</xdr:row>
      <xdr:rowOff>155105</xdr:rowOff>
    </xdr:to>
    <xdr:cxnSp macro="">
      <xdr:nvCxnSpPr>
        <xdr:cNvPr id="103" name="直線コネクタ 102"/>
        <xdr:cNvCxnSpPr/>
      </xdr:nvCxnSpPr>
      <xdr:spPr>
        <a:xfrm flipV="1">
          <a:off x="10476865" y="5607939"/>
          <a:ext cx="0" cy="1576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158932</xdr:rowOff>
    </xdr:from>
    <xdr:ext cx="469744" cy="259045"/>
    <xdr:sp macro="" textlink="">
      <xdr:nvSpPr>
        <xdr:cNvPr id="104" name="【道路】&#10;一人当たり延長最小値テキスト"/>
        <xdr:cNvSpPr txBox="1"/>
      </xdr:nvSpPr>
      <xdr:spPr>
        <a:xfrm>
          <a:off x="10515600" y="71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155105</xdr:rowOff>
    </xdr:from>
    <xdr:to>
      <xdr:col>55</xdr:col>
      <xdr:colOff>88900</xdr:colOff>
      <xdr:row>41</xdr:row>
      <xdr:rowOff>155105</xdr:rowOff>
    </xdr:to>
    <xdr:cxnSp macro="">
      <xdr:nvCxnSpPr>
        <xdr:cNvPr id="105" name="直線コネクタ 104"/>
        <xdr:cNvCxnSpPr/>
      </xdr:nvCxnSpPr>
      <xdr:spPr>
        <a:xfrm>
          <a:off x="10388600" y="71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68216</xdr:rowOff>
    </xdr:from>
    <xdr:ext cx="534377" cy="259045"/>
    <xdr:sp macro="" textlink="">
      <xdr:nvSpPr>
        <xdr:cNvPr id="106" name="【道路】&#10;一人当たり延長最大値テキスト"/>
        <xdr:cNvSpPr txBox="1"/>
      </xdr:nvSpPr>
      <xdr:spPr>
        <a:xfrm>
          <a:off x="10515600" y="53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121539</xdr:rowOff>
    </xdr:from>
    <xdr:to>
      <xdr:col>55</xdr:col>
      <xdr:colOff>88900</xdr:colOff>
      <xdr:row>32</xdr:row>
      <xdr:rowOff>121539</xdr:rowOff>
    </xdr:to>
    <xdr:cxnSp macro="">
      <xdr:nvCxnSpPr>
        <xdr:cNvPr id="107" name="直線コネクタ 106"/>
        <xdr:cNvCxnSpPr/>
      </xdr:nvCxnSpPr>
      <xdr:spPr>
        <a:xfrm>
          <a:off x="10388600" y="560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163009</xdr:rowOff>
    </xdr:from>
    <xdr:ext cx="534377" cy="259045"/>
    <xdr:sp macro="" textlink="">
      <xdr:nvSpPr>
        <xdr:cNvPr id="108" name="【道路】&#10;一人当たり延長平均値テキスト"/>
        <xdr:cNvSpPr txBox="1"/>
      </xdr:nvSpPr>
      <xdr:spPr>
        <a:xfrm>
          <a:off x="10515600" y="6506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13132</xdr:rowOff>
    </xdr:from>
    <xdr:to>
      <xdr:col>55</xdr:col>
      <xdr:colOff>50800</xdr:colOff>
      <xdr:row>38</xdr:row>
      <xdr:rowOff>114732</xdr:rowOff>
    </xdr:to>
    <xdr:sp macro="" textlink="">
      <xdr:nvSpPr>
        <xdr:cNvPr id="109" name="フローチャート: 判断 108"/>
        <xdr:cNvSpPr/>
      </xdr:nvSpPr>
      <xdr:spPr>
        <a:xfrm>
          <a:off x="10426700" y="652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141491</xdr:rowOff>
    </xdr:from>
    <xdr:to>
      <xdr:col>50</xdr:col>
      <xdr:colOff>165100</xdr:colOff>
      <xdr:row>37</xdr:row>
      <xdr:rowOff>71641</xdr:rowOff>
    </xdr:to>
    <xdr:sp macro="" textlink="">
      <xdr:nvSpPr>
        <xdr:cNvPr id="110" name="フローチャート: 判断 109"/>
        <xdr:cNvSpPr/>
      </xdr:nvSpPr>
      <xdr:spPr>
        <a:xfrm>
          <a:off x="9588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31762</xdr:rowOff>
    </xdr:from>
    <xdr:to>
      <xdr:col>46</xdr:col>
      <xdr:colOff>38100</xdr:colOff>
      <xdr:row>38</xdr:row>
      <xdr:rowOff>133362</xdr:rowOff>
    </xdr:to>
    <xdr:sp macro="" textlink="">
      <xdr:nvSpPr>
        <xdr:cNvPr id="111" name="フローチャート: 判断 110"/>
        <xdr:cNvSpPr/>
      </xdr:nvSpPr>
      <xdr:spPr>
        <a:xfrm>
          <a:off x="8699500" y="654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136576</xdr:rowOff>
    </xdr:from>
    <xdr:to>
      <xdr:col>55</xdr:col>
      <xdr:colOff>50800</xdr:colOff>
      <xdr:row>36</xdr:row>
      <xdr:rowOff>66726</xdr:rowOff>
    </xdr:to>
    <xdr:sp macro="" textlink="">
      <xdr:nvSpPr>
        <xdr:cNvPr id="117" name="楕円 116"/>
        <xdr:cNvSpPr/>
      </xdr:nvSpPr>
      <xdr:spPr>
        <a:xfrm>
          <a:off x="10426700" y="613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159453</xdr:rowOff>
    </xdr:from>
    <xdr:ext cx="534377" cy="259045"/>
    <xdr:sp macro="" textlink="">
      <xdr:nvSpPr>
        <xdr:cNvPr id="118" name="【道路】&#10;一人当たり延長該当値テキスト"/>
        <xdr:cNvSpPr txBox="1"/>
      </xdr:nvSpPr>
      <xdr:spPr>
        <a:xfrm>
          <a:off x="10515600" y="598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145605</xdr:rowOff>
    </xdr:from>
    <xdr:to>
      <xdr:col>50</xdr:col>
      <xdr:colOff>165100</xdr:colOff>
      <xdr:row>36</xdr:row>
      <xdr:rowOff>75755</xdr:rowOff>
    </xdr:to>
    <xdr:sp macro="" textlink="">
      <xdr:nvSpPr>
        <xdr:cNvPr id="119" name="楕円 118"/>
        <xdr:cNvSpPr/>
      </xdr:nvSpPr>
      <xdr:spPr>
        <a:xfrm>
          <a:off x="9588500" y="61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15926</xdr:rowOff>
    </xdr:from>
    <xdr:to>
      <xdr:col>55</xdr:col>
      <xdr:colOff>0</xdr:colOff>
      <xdr:row>36</xdr:row>
      <xdr:rowOff>24955</xdr:rowOff>
    </xdr:to>
    <xdr:cxnSp macro="">
      <xdr:nvCxnSpPr>
        <xdr:cNvPr id="120" name="直線コネクタ 119"/>
        <xdr:cNvCxnSpPr/>
      </xdr:nvCxnSpPr>
      <xdr:spPr>
        <a:xfrm flipV="1">
          <a:off x="9639300" y="6188126"/>
          <a:ext cx="8382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152006</xdr:rowOff>
    </xdr:from>
    <xdr:to>
      <xdr:col>46</xdr:col>
      <xdr:colOff>38100</xdr:colOff>
      <xdr:row>36</xdr:row>
      <xdr:rowOff>82156</xdr:rowOff>
    </xdr:to>
    <xdr:sp macro="" textlink="">
      <xdr:nvSpPr>
        <xdr:cNvPr id="121" name="楕円 120"/>
        <xdr:cNvSpPr/>
      </xdr:nvSpPr>
      <xdr:spPr>
        <a:xfrm>
          <a:off x="8699500" y="615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24955</xdr:rowOff>
    </xdr:from>
    <xdr:to>
      <xdr:col>50</xdr:col>
      <xdr:colOff>114300</xdr:colOff>
      <xdr:row>36</xdr:row>
      <xdr:rowOff>31356</xdr:rowOff>
    </xdr:to>
    <xdr:cxnSp macro="">
      <xdr:nvCxnSpPr>
        <xdr:cNvPr id="122" name="直線コネクタ 121"/>
        <xdr:cNvCxnSpPr/>
      </xdr:nvCxnSpPr>
      <xdr:spPr>
        <a:xfrm flipV="1">
          <a:off x="8750300" y="6197155"/>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62768</xdr:rowOff>
    </xdr:from>
    <xdr:ext cx="534377" cy="259045"/>
    <xdr:sp macro="" textlink="">
      <xdr:nvSpPr>
        <xdr:cNvPr id="123" name="n_1aveValue【道路】&#10;一人当たり延長"/>
        <xdr:cNvSpPr txBox="1"/>
      </xdr:nvSpPr>
      <xdr:spPr>
        <a:xfrm>
          <a:off x="9359411" y="64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124489</xdr:rowOff>
    </xdr:from>
    <xdr:ext cx="534377" cy="259045"/>
    <xdr:sp macro="" textlink="">
      <xdr:nvSpPr>
        <xdr:cNvPr id="124" name="n_2aveValue【道路】&#10;一人当たり延長"/>
        <xdr:cNvSpPr txBox="1"/>
      </xdr:nvSpPr>
      <xdr:spPr>
        <a:xfrm>
          <a:off x="8483111" y="663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92282</xdr:rowOff>
    </xdr:from>
    <xdr:ext cx="534377" cy="259045"/>
    <xdr:sp macro="" textlink="">
      <xdr:nvSpPr>
        <xdr:cNvPr id="125" name="n_1mainValue【道路】&#10;一人当たり延長"/>
        <xdr:cNvSpPr txBox="1"/>
      </xdr:nvSpPr>
      <xdr:spPr>
        <a:xfrm>
          <a:off x="9359411" y="592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98683</xdr:rowOff>
    </xdr:from>
    <xdr:ext cx="534377" cy="259045"/>
    <xdr:sp macro="" textlink="">
      <xdr:nvSpPr>
        <xdr:cNvPr id="126" name="n_2mainValue【道路】&#10;一人当たり延長"/>
        <xdr:cNvSpPr txBox="1"/>
      </xdr:nvSpPr>
      <xdr:spPr>
        <a:xfrm>
          <a:off x="8483111" y="592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5" name="正方形/長方形 13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6" name="正方形/長方形 13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7" name="正方形/長方形 13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8" name="正方形/長方形 13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9" name="正方形/長方形 13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40" name="正方形/長方形 13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41" name="正方形/長方形 14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42" name="正方形/長方形 141"/>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43" name="正方形/長方形 1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4" name="正方形/長方形 1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5" name="正方形/長方形 1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6" name="正方形/長方形 1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7" name="正方形/長方形 1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8" name="正方形/長方形 1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9" name="正方形/長方形 1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0" name="正方形/長方形 1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1" name="テキスト ボックス 1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2" name="直線コネクタ 1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53" name="テキスト ボックス 15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4" name="直線コネクタ 15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5" name="テキスト ボックス 15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6" name="直線コネクタ 15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7" name="テキスト ボックス 15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8" name="直線コネクタ 15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9" name="テキスト ボックス 15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0" name="直線コネクタ 15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61" name="テキスト ボックス 16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62" name="直線コネクタ 16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63" name="テキスト ボックス 16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4" name="直線コネクタ 1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5" name="テキスト ボックス 1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85</xdr:row>
      <xdr:rowOff>53339</xdr:rowOff>
    </xdr:to>
    <xdr:cxnSp macro="">
      <xdr:nvCxnSpPr>
        <xdr:cNvPr id="167" name="直線コネクタ 166"/>
        <xdr:cNvCxnSpPr/>
      </xdr:nvCxnSpPr>
      <xdr:spPr>
        <a:xfrm flipV="1">
          <a:off x="4634865" y="13426439"/>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57166</xdr:rowOff>
    </xdr:from>
    <xdr:ext cx="405111" cy="259045"/>
    <xdr:sp macro="" textlink="">
      <xdr:nvSpPr>
        <xdr:cNvPr id="168" name="【公営住宅】&#10;有形固定資産減価償却率最小値テキスト"/>
        <xdr:cNvSpPr txBox="1"/>
      </xdr:nvSpPr>
      <xdr:spPr>
        <a:xfrm>
          <a:off x="4673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53339</xdr:rowOff>
    </xdr:from>
    <xdr:to>
      <xdr:col>24</xdr:col>
      <xdr:colOff>152400</xdr:colOff>
      <xdr:row>85</xdr:row>
      <xdr:rowOff>53339</xdr:rowOff>
    </xdr:to>
    <xdr:cxnSp macro="">
      <xdr:nvCxnSpPr>
        <xdr:cNvPr id="169" name="直線コネクタ 168"/>
        <xdr:cNvCxnSpPr/>
      </xdr:nvCxnSpPr>
      <xdr:spPr>
        <a:xfrm>
          <a:off x="4546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170"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171" name="直線コネクタ 170"/>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144797</xdr:rowOff>
    </xdr:from>
    <xdr:ext cx="405111" cy="259045"/>
    <xdr:sp macro="" textlink="">
      <xdr:nvSpPr>
        <xdr:cNvPr id="172" name="【公営住宅】&#10;有形固定資産減価償却率平均値テキスト"/>
        <xdr:cNvSpPr txBox="1"/>
      </xdr:nvSpPr>
      <xdr:spPr>
        <a:xfrm>
          <a:off x="4673600" y="1386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173" name="フローチャート: 判断 172"/>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174" name="フローチャート: 判断 173"/>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52070</xdr:rowOff>
    </xdr:from>
    <xdr:to>
      <xdr:col>15</xdr:col>
      <xdr:colOff>101600</xdr:colOff>
      <xdr:row>81</xdr:row>
      <xdr:rowOff>153670</xdr:rowOff>
    </xdr:to>
    <xdr:sp macro="" textlink="">
      <xdr:nvSpPr>
        <xdr:cNvPr id="175" name="フローチャート: 判断 174"/>
        <xdr:cNvSpPr/>
      </xdr:nvSpPr>
      <xdr:spPr>
        <a:xfrm>
          <a:off x="2857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6" name="テキスト ボックス 1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7" name="テキスト ボックス 1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8" name="テキスト ボックス 1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9" name="テキスト ボックス 1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0" name="テキスト ボックス 1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2539</xdr:rowOff>
    </xdr:from>
    <xdr:to>
      <xdr:col>24</xdr:col>
      <xdr:colOff>114300</xdr:colOff>
      <xdr:row>78</xdr:row>
      <xdr:rowOff>104139</xdr:rowOff>
    </xdr:to>
    <xdr:sp macro="" textlink="">
      <xdr:nvSpPr>
        <xdr:cNvPr id="181" name="楕円 180"/>
        <xdr:cNvSpPr/>
      </xdr:nvSpPr>
      <xdr:spPr>
        <a:xfrm>
          <a:off x="4584700" y="1337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127016</xdr:rowOff>
    </xdr:from>
    <xdr:ext cx="405111" cy="259045"/>
    <xdr:sp macro="" textlink="">
      <xdr:nvSpPr>
        <xdr:cNvPr id="182" name="【公営住宅】&#10;有形固定資産減価償却率該当値テキスト"/>
        <xdr:cNvSpPr txBox="1"/>
      </xdr:nvSpPr>
      <xdr:spPr>
        <a:xfrm>
          <a:off x="4673600" y="13328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25400</xdr:rowOff>
    </xdr:from>
    <xdr:to>
      <xdr:col>20</xdr:col>
      <xdr:colOff>38100</xdr:colOff>
      <xdr:row>78</xdr:row>
      <xdr:rowOff>127000</xdr:rowOff>
    </xdr:to>
    <xdr:sp macro="" textlink="">
      <xdr:nvSpPr>
        <xdr:cNvPr id="183" name="楕円 182"/>
        <xdr:cNvSpPr/>
      </xdr:nvSpPr>
      <xdr:spPr>
        <a:xfrm>
          <a:off x="3746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53339</xdr:rowOff>
    </xdr:from>
    <xdr:to>
      <xdr:col>24</xdr:col>
      <xdr:colOff>63500</xdr:colOff>
      <xdr:row>78</xdr:row>
      <xdr:rowOff>76200</xdr:rowOff>
    </xdr:to>
    <xdr:cxnSp macro="">
      <xdr:nvCxnSpPr>
        <xdr:cNvPr id="184" name="直線コネクタ 183"/>
        <xdr:cNvCxnSpPr/>
      </xdr:nvCxnSpPr>
      <xdr:spPr>
        <a:xfrm flipV="1">
          <a:off x="3797300" y="134264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57786</xdr:rowOff>
    </xdr:from>
    <xdr:to>
      <xdr:col>15</xdr:col>
      <xdr:colOff>101600</xdr:colOff>
      <xdr:row>78</xdr:row>
      <xdr:rowOff>159386</xdr:rowOff>
    </xdr:to>
    <xdr:sp macro="" textlink="">
      <xdr:nvSpPr>
        <xdr:cNvPr id="185" name="楕円 184"/>
        <xdr:cNvSpPr/>
      </xdr:nvSpPr>
      <xdr:spPr>
        <a:xfrm>
          <a:off x="2857500" y="1343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76200</xdr:rowOff>
    </xdr:from>
    <xdr:to>
      <xdr:col>19</xdr:col>
      <xdr:colOff>177800</xdr:colOff>
      <xdr:row>78</xdr:row>
      <xdr:rowOff>108586</xdr:rowOff>
    </xdr:to>
    <xdr:cxnSp macro="">
      <xdr:nvCxnSpPr>
        <xdr:cNvPr id="186" name="直線コネクタ 185"/>
        <xdr:cNvCxnSpPr/>
      </xdr:nvCxnSpPr>
      <xdr:spPr>
        <a:xfrm flipV="1">
          <a:off x="2908300" y="1344930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150513</xdr:rowOff>
    </xdr:from>
    <xdr:ext cx="405111" cy="259045"/>
    <xdr:sp macro="" textlink="">
      <xdr:nvSpPr>
        <xdr:cNvPr id="187" name="n_1aveValue【公営住宅】&#10;有形固定資産減価償却率"/>
        <xdr:cNvSpPr txBox="1"/>
      </xdr:nvSpPr>
      <xdr:spPr>
        <a:xfrm>
          <a:off x="35820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144797</xdr:rowOff>
    </xdr:from>
    <xdr:ext cx="405111" cy="259045"/>
    <xdr:sp macro="" textlink="">
      <xdr:nvSpPr>
        <xdr:cNvPr id="188" name="n_2aveValue【公営住宅】&#10;有形固定資産減価償却率"/>
        <xdr:cNvSpPr txBox="1"/>
      </xdr:nvSpPr>
      <xdr:spPr>
        <a:xfrm>
          <a:off x="2705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76</xdr:row>
      <xdr:rowOff>143527</xdr:rowOff>
    </xdr:from>
    <xdr:ext cx="405111" cy="259045"/>
    <xdr:sp macro="" textlink="">
      <xdr:nvSpPr>
        <xdr:cNvPr id="189" name="n_1mainValue【公営住宅】&#10;有形固定資産減価償却率"/>
        <xdr:cNvSpPr txBox="1"/>
      </xdr:nvSpPr>
      <xdr:spPr>
        <a:xfrm>
          <a:off x="3582044" y="1317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4463</xdr:rowOff>
    </xdr:from>
    <xdr:ext cx="405111" cy="259045"/>
    <xdr:sp macro="" textlink="">
      <xdr:nvSpPr>
        <xdr:cNvPr id="190" name="n_2mainValue【公営住宅】&#10;有形固定資産減価償却率"/>
        <xdr:cNvSpPr txBox="1"/>
      </xdr:nvSpPr>
      <xdr:spPr>
        <a:xfrm>
          <a:off x="2705744" y="1320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1" name="正方形/長方形 19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2" name="正方形/長方形 19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3" name="正方形/長方形 19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4" name="正方形/長方形 19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5" name="正方形/長方形 19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6" name="正方形/長方形 19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7" name="正方形/長方形 19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8" name="正方形/長方形 19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9" name="テキスト ボックス 19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0" name="直線コネクタ 19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01" name="直線コネクタ 20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02" name="テキスト ボックス 20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03" name="直線コネクタ 20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04" name="テキスト ボックス 20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05" name="直線コネクタ 20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06" name="テキスト ボックス 20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07" name="直線コネクタ 20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08" name="テキスト ボックス 20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09" name="直線コネクタ 20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10" name="テキスト ボックス 20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1" name="直線コネクタ 21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2" name="テキスト ボックス 21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157735</xdr:rowOff>
    </xdr:from>
    <xdr:to>
      <xdr:col>54</xdr:col>
      <xdr:colOff>189865</xdr:colOff>
      <xdr:row>86</xdr:row>
      <xdr:rowOff>99061</xdr:rowOff>
    </xdr:to>
    <xdr:cxnSp macro="">
      <xdr:nvCxnSpPr>
        <xdr:cNvPr id="214" name="直線コネクタ 213"/>
        <xdr:cNvCxnSpPr/>
      </xdr:nvCxnSpPr>
      <xdr:spPr>
        <a:xfrm flipV="1">
          <a:off x="10476865" y="13359385"/>
          <a:ext cx="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15"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16" name="直線コネクタ 215"/>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104412</xdr:rowOff>
    </xdr:from>
    <xdr:ext cx="469744" cy="259045"/>
    <xdr:sp macro="" textlink="">
      <xdr:nvSpPr>
        <xdr:cNvPr id="217" name="【公営住宅】&#10;一人当たり面積最大値テキスト"/>
        <xdr:cNvSpPr txBox="1"/>
      </xdr:nvSpPr>
      <xdr:spPr>
        <a:xfrm>
          <a:off x="10515600"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157735</xdr:rowOff>
    </xdr:from>
    <xdr:to>
      <xdr:col>55</xdr:col>
      <xdr:colOff>88900</xdr:colOff>
      <xdr:row>77</xdr:row>
      <xdr:rowOff>157735</xdr:rowOff>
    </xdr:to>
    <xdr:cxnSp macro="">
      <xdr:nvCxnSpPr>
        <xdr:cNvPr id="218" name="直線コネクタ 217"/>
        <xdr:cNvCxnSpPr/>
      </xdr:nvCxnSpPr>
      <xdr:spPr>
        <a:xfrm>
          <a:off x="10388600" y="1335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99331</xdr:rowOff>
    </xdr:from>
    <xdr:ext cx="469744" cy="259045"/>
    <xdr:sp macro="" textlink="">
      <xdr:nvSpPr>
        <xdr:cNvPr id="219" name="【公営住宅】&#10;一人当たり面積平均値テキスト"/>
        <xdr:cNvSpPr txBox="1"/>
      </xdr:nvSpPr>
      <xdr:spPr>
        <a:xfrm>
          <a:off x="10515600" y="14158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76454</xdr:rowOff>
    </xdr:from>
    <xdr:to>
      <xdr:col>55</xdr:col>
      <xdr:colOff>50800</xdr:colOff>
      <xdr:row>84</xdr:row>
      <xdr:rowOff>6604</xdr:rowOff>
    </xdr:to>
    <xdr:sp macro="" textlink="">
      <xdr:nvSpPr>
        <xdr:cNvPr id="220" name="フローチャート: 判断 219"/>
        <xdr:cNvSpPr/>
      </xdr:nvSpPr>
      <xdr:spPr>
        <a:xfrm>
          <a:off x="104267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43687</xdr:rowOff>
    </xdr:from>
    <xdr:to>
      <xdr:col>50</xdr:col>
      <xdr:colOff>165100</xdr:colOff>
      <xdr:row>83</xdr:row>
      <xdr:rowOff>145287</xdr:rowOff>
    </xdr:to>
    <xdr:sp macro="" textlink="">
      <xdr:nvSpPr>
        <xdr:cNvPr id="221" name="フローチャート: 判断 220"/>
        <xdr:cNvSpPr/>
      </xdr:nvSpPr>
      <xdr:spPr>
        <a:xfrm>
          <a:off x="9588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72644</xdr:rowOff>
    </xdr:from>
    <xdr:to>
      <xdr:col>46</xdr:col>
      <xdr:colOff>38100</xdr:colOff>
      <xdr:row>84</xdr:row>
      <xdr:rowOff>2794</xdr:rowOff>
    </xdr:to>
    <xdr:sp macro="" textlink="">
      <xdr:nvSpPr>
        <xdr:cNvPr id="222" name="フローチャート: 判断 221"/>
        <xdr:cNvSpPr/>
      </xdr:nvSpPr>
      <xdr:spPr>
        <a:xfrm>
          <a:off x="8699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23" name="テキスト ボックス 2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4" name="テキスト ボックス 2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5" name="テキスト ボックス 2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26" name="テキスト ボックス 2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27" name="テキスト ボックス 2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44450</xdr:rowOff>
    </xdr:from>
    <xdr:to>
      <xdr:col>55</xdr:col>
      <xdr:colOff>50800</xdr:colOff>
      <xdr:row>85</xdr:row>
      <xdr:rowOff>146050</xdr:rowOff>
    </xdr:to>
    <xdr:sp macro="" textlink="">
      <xdr:nvSpPr>
        <xdr:cNvPr id="228" name="楕円 227"/>
        <xdr:cNvSpPr/>
      </xdr:nvSpPr>
      <xdr:spPr>
        <a:xfrm>
          <a:off x="10426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22877</xdr:rowOff>
    </xdr:from>
    <xdr:ext cx="469744" cy="259045"/>
    <xdr:sp macro="" textlink="">
      <xdr:nvSpPr>
        <xdr:cNvPr id="229" name="【公営住宅】&#10;一人当たり面積該当値テキスト"/>
        <xdr:cNvSpPr txBox="1"/>
      </xdr:nvSpPr>
      <xdr:spPr>
        <a:xfrm>
          <a:off x="10515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45974</xdr:rowOff>
    </xdr:from>
    <xdr:to>
      <xdr:col>50</xdr:col>
      <xdr:colOff>165100</xdr:colOff>
      <xdr:row>85</xdr:row>
      <xdr:rowOff>147574</xdr:rowOff>
    </xdr:to>
    <xdr:sp macro="" textlink="">
      <xdr:nvSpPr>
        <xdr:cNvPr id="230" name="楕円 229"/>
        <xdr:cNvSpPr/>
      </xdr:nvSpPr>
      <xdr:spPr>
        <a:xfrm>
          <a:off x="9588500" y="1461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95250</xdr:rowOff>
    </xdr:from>
    <xdr:to>
      <xdr:col>55</xdr:col>
      <xdr:colOff>0</xdr:colOff>
      <xdr:row>85</xdr:row>
      <xdr:rowOff>96774</xdr:rowOff>
    </xdr:to>
    <xdr:cxnSp macro="">
      <xdr:nvCxnSpPr>
        <xdr:cNvPr id="231" name="直線コネクタ 230"/>
        <xdr:cNvCxnSpPr/>
      </xdr:nvCxnSpPr>
      <xdr:spPr>
        <a:xfrm flipV="1">
          <a:off x="9639300" y="14668500"/>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34544</xdr:rowOff>
    </xdr:from>
    <xdr:to>
      <xdr:col>46</xdr:col>
      <xdr:colOff>38100</xdr:colOff>
      <xdr:row>85</xdr:row>
      <xdr:rowOff>136144</xdr:rowOff>
    </xdr:to>
    <xdr:sp macro="" textlink="">
      <xdr:nvSpPr>
        <xdr:cNvPr id="232" name="楕円 231"/>
        <xdr:cNvSpPr/>
      </xdr:nvSpPr>
      <xdr:spPr>
        <a:xfrm>
          <a:off x="8699500" y="1460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85344</xdr:rowOff>
    </xdr:from>
    <xdr:to>
      <xdr:col>50</xdr:col>
      <xdr:colOff>114300</xdr:colOff>
      <xdr:row>85</xdr:row>
      <xdr:rowOff>96774</xdr:rowOff>
    </xdr:to>
    <xdr:cxnSp macro="">
      <xdr:nvCxnSpPr>
        <xdr:cNvPr id="233" name="直線コネクタ 232"/>
        <xdr:cNvCxnSpPr/>
      </xdr:nvCxnSpPr>
      <xdr:spPr>
        <a:xfrm>
          <a:off x="8750300" y="1465859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161814</xdr:rowOff>
    </xdr:from>
    <xdr:ext cx="469744" cy="259045"/>
    <xdr:sp macro="" textlink="">
      <xdr:nvSpPr>
        <xdr:cNvPr id="234" name="n_1aveValue【公営住宅】&#10;一人当たり面積"/>
        <xdr:cNvSpPr txBox="1"/>
      </xdr:nvSpPr>
      <xdr:spPr>
        <a:xfrm>
          <a:off x="93917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19321</xdr:rowOff>
    </xdr:from>
    <xdr:ext cx="469744" cy="259045"/>
    <xdr:sp macro="" textlink="">
      <xdr:nvSpPr>
        <xdr:cNvPr id="235" name="n_2aveValue【公営住宅】&#10;一人当たり面積"/>
        <xdr:cNvSpPr txBox="1"/>
      </xdr:nvSpPr>
      <xdr:spPr>
        <a:xfrm>
          <a:off x="8515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138701</xdr:rowOff>
    </xdr:from>
    <xdr:ext cx="469744" cy="259045"/>
    <xdr:sp macro="" textlink="">
      <xdr:nvSpPr>
        <xdr:cNvPr id="236" name="n_1mainValue【公営住宅】&#10;一人当たり面積"/>
        <xdr:cNvSpPr txBox="1"/>
      </xdr:nvSpPr>
      <xdr:spPr>
        <a:xfrm>
          <a:off x="9391727" y="1471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127271</xdr:rowOff>
    </xdr:from>
    <xdr:ext cx="469744" cy="259045"/>
    <xdr:sp macro="" textlink="">
      <xdr:nvSpPr>
        <xdr:cNvPr id="237" name="n_2mainValue【公営住宅】&#10;一人当たり面積"/>
        <xdr:cNvSpPr txBox="1"/>
      </xdr:nvSpPr>
      <xdr:spPr>
        <a:xfrm>
          <a:off x="8515427" y="1470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38" name="正方形/長方形 23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9" name="正方形/長方形 23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0" name="正方形/長方形 23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1" name="正方形/長方形 24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2" name="正方形/長方形 24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3" name="正方形/長方形 24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4" name="正方形/長方形 24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5" name="正方形/長方形 24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46" name="正方形/長方形 24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47" name="正方形/長方形 24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48" name="正方形/長方形 24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49" name="正方形/長方形 24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50" name="正方形/長方形 24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51" name="正方形/長方形 25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52" name="正方形/長方形 25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53" name="正方形/長方形 25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54" name="正方形/長方形 2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5" name="正方形/長方形 2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6" name="正方形/長方形 2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57" name="正方形/長方形 2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58" name="正方形/長方形 2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59" name="正方形/長方形 2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0" name="正方形/長方形 2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1" name="正方形/長方形 2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2" name="テキスト ボックス 2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3" name="直線コネクタ 2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4" name="テキスト ボックス 26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5" name="直線コネクタ 26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6" name="テキスト ボックス 26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67" name="直線コネクタ 26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68" name="テキスト ボックス 26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69" name="直線コネクタ 2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0" name="テキスト ボックス 2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1" name="直線コネクタ 27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2" name="テキスト ボックス 27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3" name="直線コネクタ 27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4" name="テキスト ボックス 27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5" name="直線コネクタ 2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6" name="テキスト ボックス 2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7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74295</xdr:rowOff>
    </xdr:from>
    <xdr:to>
      <xdr:col>85</xdr:col>
      <xdr:colOff>126364</xdr:colOff>
      <xdr:row>41</xdr:row>
      <xdr:rowOff>66675</xdr:rowOff>
    </xdr:to>
    <xdr:cxnSp macro="">
      <xdr:nvCxnSpPr>
        <xdr:cNvPr id="278" name="直線コネクタ 277"/>
        <xdr:cNvCxnSpPr/>
      </xdr:nvCxnSpPr>
      <xdr:spPr>
        <a:xfrm flipV="1">
          <a:off x="16318864" y="590359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279" name="【認定こども園・幼稚園・保育所】&#10;有形固定資産減価償却率最小値テキスト"/>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280" name="直線コネクタ 279"/>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20972</xdr:rowOff>
    </xdr:from>
    <xdr:ext cx="405111" cy="259045"/>
    <xdr:sp macro="" textlink="">
      <xdr:nvSpPr>
        <xdr:cNvPr id="281" name="【認定こども園・幼稚園・保育所】&#10;有形固定資産減価償却率最大値テキスト"/>
        <xdr:cNvSpPr txBox="1"/>
      </xdr:nvSpPr>
      <xdr:spPr>
        <a:xfrm>
          <a:off x="16357600"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74295</xdr:rowOff>
    </xdr:from>
    <xdr:to>
      <xdr:col>86</xdr:col>
      <xdr:colOff>25400</xdr:colOff>
      <xdr:row>34</xdr:row>
      <xdr:rowOff>74295</xdr:rowOff>
    </xdr:to>
    <xdr:cxnSp macro="">
      <xdr:nvCxnSpPr>
        <xdr:cNvPr id="282" name="直線コネクタ 281"/>
        <xdr:cNvCxnSpPr/>
      </xdr:nvCxnSpPr>
      <xdr:spPr>
        <a:xfrm>
          <a:off x="16230600" y="590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59072</xdr:rowOff>
    </xdr:from>
    <xdr:ext cx="405111" cy="259045"/>
    <xdr:sp macro="" textlink="">
      <xdr:nvSpPr>
        <xdr:cNvPr id="283" name="【認定こども園・幼稚園・保育所】&#10;有形固定資産減価償却率平均値テキスト"/>
        <xdr:cNvSpPr txBox="1"/>
      </xdr:nvSpPr>
      <xdr:spPr>
        <a:xfrm>
          <a:off x="16357600" y="657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284" name="フローチャート: 判断 283"/>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285" name="フローチャート: 判断 284"/>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286" name="フローチャート: 判断 285"/>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87" name="テキスト ボックス 2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88" name="テキスト ボックス 2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89" name="テキスト ボックス 2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0" name="テキスト ボックス 2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1" name="テキスト ボックス 2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292" name="楕円 291"/>
        <xdr:cNvSpPr/>
      </xdr:nvSpPr>
      <xdr:spPr>
        <a:xfrm>
          <a:off x="162687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52087</xdr:rowOff>
    </xdr:from>
    <xdr:ext cx="405111" cy="259045"/>
    <xdr:sp macro="" textlink="">
      <xdr:nvSpPr>
        <xdr:cNvPr id="293" name="【認定こども園・幼稚園・保育所】&#10;有形固定資産減価償却率該当値テキスト"/>
        <xdr:cNvSpPr txBox="1"/>
      </xdr:nvSpPr>
      <xdr:spPr>
        <a:xfrm>
          <a:off x="16357600" y="639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61595</xdr:rowOff>
    </xdr:from>
    <xdr:to>
      <xdr:col>81</xdr:col>
      <xdr:colOff>101600</xdr:colOff>
      <xdr:row>38</xdr:row>
      <xdr:rowOff>163195</xdr:rowOff>
    </xdr:to>
    <xdr:sp macro="" textlink="">
      <xdr:nvSpPr>
        <xdr:cNvPr id="294" name="楕円 293"/>
        <xdr:cNvSpPr/>
      </xdr:nvSpPr>
      <xdr:spPr>
        <a:xfrm>
          <a:off x="154305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80010</xdr:rowOff>
    </xdr:from>
    <xdr:to>
      <xdr:col>85</xdr:col>
      <xdr:colOff>127000</xdr:colOff>
      <xdr:row>38</xdr:row>
      <xdr:rowOff>112395</xdr:rowOff>
    </xdr:to>
    <xdr:cxnSp macro="">
      <xdr:nvCxnSpPr>
        <xdr:cNvPr id="295" name="直線コネクタ 294"/>
        <xdr:cNvCxnSpPr/>
      </xdr:nvCxnSpPr>
      <xdr:spPr>
        <a:xfrm flipV="1">
          <a:off x="15481300" y="659511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93980</xdr:rowOff>
    </xdr:from>
    <xdr:to>
      <xdr:col>76</xdr:col>
      <xdr:colOff>165100</xdr:colOff>
      <xdr:row>39</xdr:row>
      <xdr:rowOff>24130</xdr:rowOff>
    </xdr:to>
    <xdr:sp macro="" textlink="">
      <xdr:nvSpPr>
        <xdr:cNvPr id="296" name="楕円 295"/>
        <xdr:cNvSpPr/>
      </xdr:nvSpPr>
      <xdr:spPr>
        <a:xfrm>
          <a:off x="14541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112395</xdr:rowOff>
    </xdr:from>
    <xdr:to>
      <xdr:col>81</xdr:col>
      <xdr:colOff>50800</xdr:colOff>
      <xdr:row>38</xdr:row>
      <xdr:rowOff>144780</xdr:rowOff>
    </xdr:to>
    <xdr:cxnSp macro="">
      <xdr:nvCxnSpPr>
        <xdr:cNvPr id="297" name="直線コネクタ 296"/>
        <xdr:cNvCxnSpPr/>
      </xdr:nvCxnSpPr>
      <xdr:spPr>
        <a:xfrm flipV="1">
          <a:off x="14592300" y="66274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154322</xdr:rowOff>
    </xdr:from>
    <xdr:ext cx="405111" cy="259045"/>
    <xdr:sp macro="" textlink="">
      <xdr:nvSpPr>
        <xdr:cNvPr id="298" name="n_1aveValue【認定こども園・幼稚園・保育所】&#10;有形固定資産減価償却率"/>
        <xdr:cNvSpPr txBox="1"/>
      </xdr:nvSpPr>
      <xdr:spPr>
        <a:xfrm>
          <a:off x="15266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92092</xdr:rowOff>
    </xdr:from>
    <xdr:ext cx="405111" cy="259045"/>
    <xdr:sp macro="" textlink="">
      <xdr:nvSpPr>
        <xdr:cNvPr id="299" name="n_2aveValue【認定こども園・幼稚園・保育所】&#10;有形固定資産減価償却率"/>
        <xdr:cNvSpPr txBox="1"/>
      </xdr:nvSpPr>
      <xdr:spPr>
        <a:xfrm>
          <a:off x="14389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8272</xdr:rowOff>
    </xdr:from>
    <xdr:ext cx="405111" cy="259045"/>
    <xdr:sp macro="" textlink="">
      <xdr:nvSpPr>
        <xdr:cNvPr id="300" name="n_1mainValue【認定こども園・幼稚園・保育所】&#10;有形固定資産減価償却率"/>
        <xdr:cNvSpPr txBox="1"/>
      </xdr:nvSpPr>
      <xdr:spPr>
        <a:xfrm>
          <a:off x="152660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15257</xdr:rowOff>
    </xdr:from>
    <xdr:ext cx="405111" cy="259045"/>
    <xdr:sp macro="" textlink="">
      <xdr:nvSpPr>
        <xdr:cNvPr id="301" name="n_2mainValue【認定こども園・幼稚園・保育所】&#10;有形固定資産減価償却率"/>
        <xdr:cNvSpPr txBox="1"/>
      </xdr:nvSpPr>
      <xdr:spPr>
        <a:xfrm>
          <a:off x="14389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2" name="正方形/長方形 3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3" name="正方形/長方形 3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4" name="正方形/長方形 3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5" name="正方形/長方形 3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6" name="正方形/長方形 3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7" name="正方形/長方形 3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8" name="正方形/長方形 3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9" name="正方形/長方形 30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0" name="テキスト ボックス 30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1" name="直線コネクタ 31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12" name="直線コネクタ 31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13" name="テキスト ボックス 31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14" name="直線コネクタ 31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15" name="テキスト ボックス 31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16" name="直線コネクタ 31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17" name="テキスト ボックス 31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18" name="直線コネクタ 31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19" name="テキスト ボックス 31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20" name="直線コネクタ 31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21" name="テキスト ボックス 32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2" name="直線コネクタ 3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23" name="テキスト ボックス 32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160020</xdr:rowOff>
    </xdr:to>
    <xdr:cxnSp macro="">
      <xdr:nvCxnSpPr>
        <xdr:cNvPr id="325" name="直線コネクタ 324"/>
        <xdr:cNvCxnSpPr/>
      </xdr:nvCxnSpPr>
      <xdr:spPr>
        <a:xfrm flipV="1">
          <a:off x="22160864" y="585978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326" name="【認定こども園・幼稚園・保育所】&#10;一人当たり面積最小値テキスト"/>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327" name="直線コネクタ 326"/>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328" name="【認定こども園・幼稚園・保育所】&#10;一人当たり面積最大値テキスト"/>
        <xdr:cNvSpPr txBox="1"/>
      </xdr:nvSpPr>
      <xdr:spPr>
        <a:xfrm>
          <a:off x="22199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329" name="直線コネクタ 328"/>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154957</xdr:rowOff>
    </xdr:from>
    <xdr:ext cx="469744" cy="259045"/>
    <xdr:sp macro="" textlink="">
      <xdr:nvSpPr>
        <xdr:cNvPr id="330" name="【認定こども園・幼稚園・保育所】&#10;一人当たり面積平均値テキスト"/>
        <xdr:cNvSpPr txBox="1"/>
      </xdr:nvSpPr>
      <xdr:spPr>
        <a:xfrm>
          <a:off x="22199600" y="6498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331" name="フローチャート: 判断 330"/>
        <xdr:cNvSpPr/>
      </xdr:nvSpPr>
      <xdr:spPr>
        <a:xfrm>
          <a:off x="221107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109220</xdr:rowOff>
    </xdr:from>
    <xdr:to>
      <xdr:col>112</xdr:col>
      <xdr:colOff>38100</xdr:colOff>
      <xdr:row>39</xdr:row>
      <xdr:rowOff>39370</xdr:rowOff>
    </xdr:to>
    <xdr:sp macro="" textlink="">
      <xdr:nvSpPr>
        <xdr:cNvPr id="332" name="フローチャート: 判断 331"/>
        <xdr:cNvSpPr/>
      </xdr:nvSpPr>
      <xdr:spPr>
        <a:xfrm>
          <a:off x="21272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10160</xdr:rowOff>
    </xdr:from>
    <xdr:to>
      <xdr:col>107</xdr:col>
      <xdr:colOff>101600</xdr:colOff>
      <xdr:row>39</xdr:row>
      <xdr:rowOff>111760</xdr:rowOff>
    </xdr:to>
    <xdr:sp macro="" textlink="">
      <xdr:nvSpPr>
        <xdr:cNvPr id="333" name="フローチャート: 判断 332"/>
        <xdr:cNvSpPr/>
      </xdr:nvSpPr>
      <xdr:spPr>
        <a:xfrm>
          <a:off x="20383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34" name="テキスト ボックス 33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5" name="テキスト ボックス 33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36" name="テキスト ボックス 33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37" name="テキスト ボックス 33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38" name="テキスト ボックス 33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109220</xdr:rowOff>
    </xdr:from>
    <xdr:to>
      <xdr:col>116</xdr:col>
      <xdr:colOff>114300</xdr:colOff>
      <xdr:row>40</xdr:row>
      <xdr:rowOff>39370</xdr:rowOff>
    </xdr:to>
    <xdr:sp macro="" textlink="">
      <xdr:nvSpPr>
        <xdr:cNvPr id="339" name="楕円 338"/>
        <xdr:cNvSpPr/>
      </xdr:nvSpPr>
      <xdr:spPr>
        <a:xfrm>
          <a:off x="221107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87647</xdr:rowOff>
    </xdr:from>
    <xdr:ext cx="469744" cy="259045"/>
    <xdr:sp macro="" textlink="">
      <xdr:nvSpPr>
        <xdr:cNvPr id="340" name="【認定こども園・幼稚園・保育所】&#10;一人当たり面積該当値テキスト"/>
        <xdr:cNvSpPr txBox="1"/>
      </xdr:nvSpPr>
      <xdr:spPr>
        <a:xfrm>
          <a:off x="22199600" y="677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113030</xdr:rowOff>
    </xdr:from>
    <xdr:to>
      <xdr:col>112</xdr:col>
      <xdr:colOff>38100</xdr:colOff>
      <xdr:row>40</xdr:row>
      <xdr:rowOff>43180</xdr:rowOff>
    </xdr:to>
    <xdr:sp macro="" textlink="">
      <xdr:nvSpPr>
        <xdr:cNvPr id="341" name="楕円 340"/>
        <xdr:cNvSpPr/>
      </xdr:nvSpPr>
      <xdr:spPr>
        <a:xfrm>
          <a:off x="21272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160020</xdr:rowOff>
    </xdr:from>
    <xdr:to>
      <xdr:col>116</xdr:col>
      <xdr:colOff>63500</xdr:colOff>
      <xdr:row>39</xdr:row>
      <xdr:rowOff>163830</xdr:rowOff>
    </xdr:to>
    <xdr:cxnSp macro="">
      <xdr:nvCxnSpPr>
        <xdr:cNvPr id="342" name="直線コネクタ 341"/>
        <xdr:cNvCxnSpPr/>
      </xdr:nvCxnSpPr>
      <xdr:spPr>
        <a:xfrm flipV="1">
          <a:off x="21323300" y="68465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116840</xdr:rowOff>
    </xdr:from>
    <xdr:to>
      <xdr:col>107</xdr:col>
      <xdr:colOff>101600</xdr:colOff>
      <xdr:row>40</xdr:row>
      <xdr:rowOff>46990</xdr:rowOff>
    </xdr:to>
    <xdr:sp macro="" textlink="">
      <xdr:nvSpPr>
        <xdr:cNvPr id="343" name="楕円 342"/>
        <xdr:cNvSpPr/>
      </xdr:nvSpPr>
      <xdr:spPr>
        <a:xfrm>
          <a:off x="20383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163830</xdr:rowOff>
    </xdr:from>
    <xdr:to>
      <xdr:col>111</xdr:col>
      <xdr:colOff>177800</xdr:colOff>
      <xdr:row>39</xdr:row>
      <xdr:rowOff>167640</xdr:rowOff>
    </xdr:to>
    <xdr:cxnSp macro="">
      <xdr:nvCxnSpPr>
        <xdr:cNvPr id="344" name="直線コネクタ 343"/>
        <xdr:cNvCxnSpPr/>
      </xdr:nvCxnSpPr>
      <xdr:spPr>
        <a:xfrm flipV="1">
          <a:off x="20434300" y="68503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55897</xdr:rowOff>
    </xdr:from>
    <xdr:ext cx="469744" cy="259045"/>
    <xdr:sp macro="" textlink="">
      <xdr:nvSpPr>
        <xdr:cNvPr id="345" name="n_1aveValue【認定こども園・幼稚園・保育所】&#10;一人当たり面積"/>
        <xdr:cNvSpPr txBox="1"/>
      </xdr:nvSpPr>
      <xdr:spPr>
        <a:xfrm>
          <a:off x="210757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128287</xdr:rowOff>
    </xdr:from>
    <xdr:ext cx="469744" cy="259045"/>
    <xdr:sp macro="" textlink="">
      <xdr:nvSpPr>
        <xdr:cNvPr id="346" name="n_2aveValue【認定こども園・幼稚園・保育所】&#10;一人当たり面積"/>
        <xdr:cNvSpPr txBox="1"/>
      </xdr:nvSpPr>
      <xdr:spPr>
        <a:xfrm>
          <a:off x="20199427" y="64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34307</xdr:rowOff>
    </xdr:from>
    <xdr:ext cx="469744" cy="259045"/>
    <xdr:sp macro="" textlink="">
      <xdr:nvSpPr>
        <xdr:cNvPr id="347" name="n_1mainValue【認定こども園・幼稚園・保育所】&#10;一人当たり面積"/>
        <xdr:cNvSpPr txBox="1"/>
      </xdr:nvSpPr>
      <xdr:spPr>
        <a:xfrm>
          <a:off x="210757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38117</xdr:rowOff>
    </xdr:from>
    <xdr:ext cx="469744" cy="259045"/>
    <xdr:sp macro="" textlink="">
      <xdr:nvSpPr>
        <xdr:cNvPr id="348" name="n_2mainValue【認定こども園・幼稚園・保育所】&#10;一人当たり面積"/>
        <xdr:cNvSpPr txBox="1"/>
      </xdr:nvSpPr>
      <xdr:spPr>
        <a:xfrm>
          <a:off x="20199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9" name="正方形/長方形 3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0" name="正方形/長方形 3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1" name="正方形/長方形 3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2" name="正方形/長方形 3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3" name="正方形/長方形 3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4" name="正方形/長方形 3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5" name="正方形/長方形 3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6" name="正方形/長方形 35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7" name="テキスト ボックス 3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8" name="直線コネクタ 3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59" name="テキスト ボックス 35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360" name="直線コネクタ 35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361" name="テキスト ボックス 360"/>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62" name="直線コネクタ 36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63" name="テキスト ボックス 36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64" name="直線コネクタ 36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65" name="テキスト ボックス 36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66" name="直線コネクタ 36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67" name="テキスト ボックス 36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68" name="直線コネクタ 36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69" name="テキスト ボックス 36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70" name="直線コネクタ 36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371" name="テキスト ボックス 370"/>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2" name="直線コネクタ 37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73" name="テキスト ボックス 37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1633</xdr:rowOff>
    </xdr:from>
    <xdr:to>
      <xdr:col>85</xdr:col>
      <xdr:colOff>126364</xdr:colOff>
      <xdr:row>63</xdr:row>
      <xdr:rowOff>142059</xdr:rowOff>
    </xdr:to>
    <xdr:cxnSp macro="">
      <xdr:nvCxnSpPr>
        <xdr:cNvPr id="375" name="直線コネクタ 374"/>
        <xdr:cNvCxnSpPr/>
      </xdr:nvCxnSpPr>
      <xdr:spPr>
        <a:xfrm flipV="1">
          <a:off x="16318864" y="9431383"/>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376"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377" name="直線コネクタ 376"/>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119760</xdr:rowOff>
    </xdr:from>
    <xdr:ext cx="405111" cy="259045"/>
    <xdr:sp macro="" textlink="">
      <xdr:nvSpPr>
        <xdr:cNvPr id="378" name="【学校施設】&#10;有形固定資産減価償却率最大値テキスト"/>
        <xdr:cNvSpPr txBox="1"/>
      </xdr:nvSpPr>
      <xdr:spPr>
        <a:xfrm>
          <a:off x="163576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1633</xdr:rowOff>
    </xdr:from>
    <xdr:to>
      <xdr:col>86</xdr:col>
      <xdr:colOff>25400</xdr:colOff>
      <xdr:row>55</xdr:row>
      <xdr:rowOff>1633</xdr:rowOff>
    </xdr:to>
    <xdr:cxnSp macro="">
      <xdr:nvCxnSpPr>
        <xdr:cNvPr id="379" name="直線コネクタ 378"/>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23965</xdr:rowOff>
    </xdr:from>
    <xdr:ext cx="405111" cy="259045"/>
    <xdr:sp macro="" textlink="">
      <xdr:nvSpPr>
        <xdr:cNvPr id="380" name="【学校施設】&#10;有形固定資産減価償却率平均値テキスト"/>
        <xdr:cNvSpPr txBox="1"/>
      </xdr:nvSpPr>
      <xdr:spPr>
        <a:xfrm>
          <a:off x="16357600" y="1013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381" name="フローチャート: 判断 380"/>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382" name="フローチャート: 判断 381"/>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383" name="フローチャート: 判断 382"/>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84" name="テキスト ボックス 3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5" name="テキスト ボックス 3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6" name="テキスト ボックス 3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7" name="テキスト ボックス 3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8" name="テキスト ボックス 3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128815</xdr:rowOff>
    </xdr:from>
    <xdr:to>
      <xdr:col>85</xdr:col>
      <xdr:colOff>177800</xdr:colOff>
      <xdr:row>59</xdr:row>
      <xdr:rowOff>58965</xdr:rowOff>
    </xdr:to>
    <xdr:sp macro="" textlink="">
      <xdr:nvSpPr>
        <xdr:cNvPr id="389" name="楕円 388"/>
        <xdr:cNvSpPr/>
      </xdr:nvSpPr>
      <xdr:spPr>
        <a:xfrm>
          <a:off x="16268700" y="1007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151692</xdr:rowOff>
    </xdr:from>
    <xdr:ext cx="405111" cy="259045"/>
    <xdr:sp macro="" textlink="">
      <xdr:nvSpPr>
        <xdr:cNvPr id="390" name="【学校施設】&#10;有形固定資産減価償却率該当値テキスト"/>
        <xdr:cNvSpPr txBox="1"/>
      </xdr:nvSpPr>
      <xdr:spPr>
        <a:xfrm>
          <a:off x="16357600" y="9924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22678</xdr:rowOff>
    </xdr:from>
    <xdr:to>
      <xdr:col>81</xdr:col>
      <xdr:colOff>101600</xdr:colOff>
      <xdr:row>59</xdr:row>
      <xdr:rowOff>124278</xdr:rowOff>
    </xdr:to>
    <xdr:sp macro="" textlink="">
      <xdr:nvSpPr>
        <xdr:cNvPr id="391" name="楕円 390"/>
        <xdr:cNvSpPr/>
      </xdr:nvSpPr>
      <xdr:spPr>
        <a:xfrm>
          <a:off x="154305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8165</xdr:rowOff>
    </xdr:from>
    <xdr:to>
      <xdr:col>85</xdr:col>
      <xdr:colOff>127000</xdr:colOff>
      <xdr:row>59</xdr:row>
      <xdr:rowOff>73478</xdr:rowOff>
    </xdr:to>
    <xdr:cxnSp macro="">
      <xdr:nvCxnSpPr>
        <xdr:cNvPr id="392" name="直線コネクタ 391"/>
        <xdr:cNvCxnSpPr/>
      </xdr:nvCxnSpPr>
      <xdr:spPr>
        <a:xfrm flipV="1">
          <a:off x="15481300" y="101237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109220</xdr:rowOff>
    </xdr:from>
    <xdr:to>
      <xdr:col>76</xdr:col>
      <xdr:colOff>165100</xdr:colOff>
      <xdr:row>59</xdr:row>
      <xdr:rowOff>39370</xdr:rowOff>
    </xdr:to>
    <xdr:sp macro="" textlink="">
      <xdr:nvSpPr>
        <xdr:cNvPr id="393" name="楕円 392"/>
        <xdr:cNvSpPr/>
      </xdr:nvSpPr>
      <xdr:spPr>
        <a:xfrm>
          <a:off x="14541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160020</xdr:rowOff>
    </xdr:from>
    <xdr:to>
      <xdr:col>81</xdr:col>
      <xdr:colOff>50800</xdr:colOff>
      <xdr:row>59</xdr:row>
      <xdr:rowOff>73478</xdr:rowOff>
    </xdr:to>
    <xdr:cxnSp macro="">
      <xdr:nvCxnSpPr>
        <xdr:cNvPr id="394" name="直線コネクタ 393"/>
        <xdr:cNvCxnSpPr/>
      </xdr:nvCxnSpPr>
      <xdr:spPr>
        <a:xfrm>
          <a:off x="14592300" y="10104120"/>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144797</xdr:rowOff>
    </xdr:from>
    <xdr:ext cx="405111" cy="259045"/>
    <xdr:sp macro="" textlink="">
      <xdr:nvSpPr>
        <xdr:cNvPr id="395"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148062</xdr:rowOff>
    </xdr:from>
    <xdr:ext cx="405111" cy="259045"/>
    <xdr:sp macro="" textlink="">
      <xdr:nvSpPr>
        <xdr:cNvPr id="396" name="n_2aveValue【学校施設】&#10;有形固定資産減価償却率"/>
        <xdr:cNvSpPr txBox="1"/>
      </xdr:nvSpPr>
      <xdr:spPr>
        <a:xfrm>
          <a:off x="14389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140805</xdr:rowOff>
    </xdr:from>
    <xdr:ext cx="405111" cy="259045"/>
    <xdr:sp macro="" textlink="">
      <xdr:nvSpPr>
        <xdr:cNvPr id="397" name="n_1mainValue【学校施設】&#10;有形固定資産減価償却率"/>
        <xdr:cNvSpPr txBox="1"/>
      </xdr:nvSpPr>
      <xdr:spPr>
        <a:xfrm>
          <a:off x="15266044" y="991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398" name="n_2mainValue【学校施設】&#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9" name="正方形/長方形 3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00" name="正方形/長方形 3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01" name="正方形/長方形 4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2" name="正方形/長方形 4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3" name="正方形/長方形 4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4" name="正方形/長方形 4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5" name="正方形/長方形 4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6" name="正方形/長方形 4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7" name="テキスト ボックス 4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8" name="直線コネクタ 4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09" name="テキスト ボックス 40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10" name="直線コネクタ 40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11" name="テキスト ボックス 41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12" name="直線コネクタ 41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13" name="テキスト ボックス 41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14" name="直線コネクタ 41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15" name="テキスト ボックス 41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16" name="直線コネクタ 41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17" name="テキスト ボックス 41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18" name="直線コネクタ 41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19" name="テキスト ボックス 41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20" name="直線コネクタ 41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21" name="テキスト ボックス 42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22" name="直線コネクタ 4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23" name="テキスト ボックス 4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2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37230</xdr:rowOff>
    </xdr:from>
    <xdr:to>
      <xdr:col>116</xdr:col>
      <xdr:colOff>62864</xdr:colOff>
      <xdr:row>63</xdr:row>
      <xdr:rowOff>116586</xdr:rowOff>
    </xdr:to>
    <xdr:cxnSp macro="">
      <xdr:nvCxnSpPr>
        <xdr:cNvPr id="425" name="直線コネクタ 424"/>
        <xdr:cNvCxnSpPr/>
      </xdr:nvCxnSpPr>
      <xdr:spPr>
        <a:xfrm flipV="1">
          <a:off x="22160864" y="9638430"/>
          <a:ext cx="0" cy="1279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426" name="【学校施設】&#10;一人当たり面積最小値テキスト"/>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427" name="直線コネクタ 426"/>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155357</xdr:rowOff>
    </xdr:from>
    <xdr:ext cx="469744" cy="259045"/>
    <xdr:sp macro="" textlink="">
      <xdr:nvSpPr>
        <xdr:cNvPr id="428" name="【学校施設】&#10;一人当たり面積最大値テキスト"/>
        <xdr:cNvSpPr txBox="1"/>
      </xdr:nvSpPr>
      <xdr:spPr>
        <a:xfrm>
          <a:off x="22199600" y="94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37230</xdr:rowOff>
    </xdr:from>
    <xdr:to>
      <xdr:col>116</xdr:col>
      <xdr:colOff>152400</xdr:colOff>
      <xdr:row>56</xdr:row>
      <xdr:rowOff>37230</xdr:rowOff>
    </xdr:to>
    <xdr:cxnSp macro="">
      <xdr:nvCxnSpPr>
        <xdr:cNvPr id="429" name="直線コネクタ 428"/>
        <xdr:cNvCxnSpPr/>
      </xdr:nvCxnSpPr>
      <xdr:spPr>
        <a:xfrm>
          <a:off x="22072600" y="96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167040</xdr:rowOff>
    </xdr:from>
    <xdr:ext cx="469744" cy="259045"/>
    <xdr:sp macro="" textlink="">
      <xdr:nvSpPr>
        <xdr:cNvPr id="430" name="【学校施設】&#10;一人当たり面積平均値テキスト"/>
        <xdr:cNvSpPr txBox="1"/>
      </xdr:nvSpPr>
      <xdr:spPr>
        <a:xfrm>
          <a:off x="22199600" y="1011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144163</xdr:rowOff>
    </xdr:from>
    <xdr:to>
      <xdr:col>116</xdr:col>
      <xdr:colOff>114300</xdr:colOff>
      <xdr:row>60</xdr:row>
      <xdr:rowOff>74313</xdr:rowOff>
    </xdr:to>
    <xdr:sp macro="" textlink="">
      <xdr:nvSpPr>
        <xdr:cNvPr id="431" name="フローチャート: 判断 430"/>
        <xdr:cNvSpPr/>
      </xdr:nvSpPr>
      <xdr:spPr>
        <a:xfrm>
          <a:off x="22110700" y="1025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80808</xdr:rowOff>
    </xdr:from>
    <xdr:to>
      <xdr:col>112</xdr:col>
      <xdr:colOff>38100</xdr:colOff>
      <xdr:row>60</xdr:row>
      <xdr:rowOff>10958</xdr:rowOff>
    </xdr:to>
    <xdr:sp macro="" textlink="">
      <xdr:nvSpPr>
        <xdr:cNvPr id="432" name="フローチャート: 判断 431"/>
        <xdr:cNvSpPr/>
      </xdr:nvSpPr>
      <xdr:spPr>
        <a:xfrm>
          <a:off x="21272500" y="1019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118038</xdr:rowOff>
    </xdr:from>
    <xdr:to>
      <xdr:col>107</xdr:col>
      <xdr:colOff>101600</xdr:colOff>
      <xdr:row>60</xdr:row>
      <xdr:rowOff>48188</xdr:rowOff>
    </xdr:to>
    <xdr:sp macro="" textlink="">
      <xdr:nvSpPr>
        <xdr:cNvPr id="433" name="フローチャート: 判断 432"/>
        <xdr:cNvSpPr/>
      </xdr:nvSpPr>
      <xdr:spPr>
        <a:xfrm>
          <a:off x="20383500" y="102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34" name="テキスト ボックス 43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5" name="テキスト ボックス 43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6" name="テキスト ボックス 43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7" name="テキスト ボックス 43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8" name="テキスト ボックス 43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36395</xdr:rowOff>
    </xdr:from>
    <xdr:to>
      <xdr:col>116</xdr:col>
      <xdr:colOff>114300</xdr:colOff>
      <xdr:row>61</xdr:row>
      <xdr:rowOff>137995</xdr:rowOff>
    </xdr:to>
    <xdr:sp macro="" textlink="">
      <xdr:nvSpPr>
        <xdr:cNvPr id="439" name="楕円 438"/>
        <xdr:cNvSpPr/>
      </xdr:nvSpPr>
      <xdr:spPr>
        <a:xfrm>
          <a:off x="22110700" y="1049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14822</xdr:rowOff>
    </xdr:from>
    <xdr:ext cx="469744" cy="259045"/>
    <xdr:sp macro="" textlink="">
      <xdr:nvSpPr>
        <xdr:cNvPr id="440" name="【学校施設】&#10;一人当たり面積該当値テキスト"/>
        <xdr:cNvSpPr txBox="1"/>
      </xdr:nvSpPr>
      <xdr:spPr>
        <a:xfrm>
          <a:off x="22199600" y="1047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126202</xdr:rowOff>
    </xdr:from>
    <xdr:to>
      <xdr:col>112</xdr:col>
      <xdr:colOff>38100</xdr:colOff>
      <xdr:row>61</xdr:row>
      <xdr:rowOff>56352</xdr:rowOff>
    </xdr:to>
    <xdr:sp macro="" textlink="">
      <xdr:nvSpPr>
        <xdr:cNvPr id="441" name="楕円 440"/>
        <xdr:cNvSpPr/>
      </xdr:nvSpPr>
      <xdr:spPr>
        <a:xfrm>
          <a:off x="21272500" y="1041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5552</xdr:rowOff>
    </xdr:from>
    <xdr:to>
      <xdr:col>116</xdr:col>
      <xdr:colOff>63500</xdr:colOff>
      <xdr:row>61</xdr:row>
      <xdr:rowOff>87195</xdr:rowOff>
    </xdr:to>
    <xdr:cxnSp macro="">
      <xdr:nvCxnSpPr>
        <xdr:cNvPr id="442" name="直線コネクタ 441"/>
        <xdr:cNvCxnSpPr/>
      </xdr:nvCxnSpPr>
      <xdr:spPr>
        <a:xfrm>
          <a:off x="21323300" y="10464002"/>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156900</xdr:rowOff>
    </xdr:from>
    <xdr:to>
      <xdr:col>107</xdr:col>
      <xdr:colOff>101600</xdr:colOff>
      <xdr:row>61</xdr:row>
      <xdr:rowOff>87050</xdr:rowOff>
    </xdr:to>
    <xdr:sp macro="" textlink="">
      <xdr:nvSpPr>
        <xdr:cNvPr id="443" name="楕円 442"/>
        <xdr:cNvSpPr/>
      </xdr:nvSpPr>
      <xdr:spPr>
        <a:xfrm>
          <a:off x="20383500" y="1044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5552</xdr:rowOff>
    </xdr:from>
    <xdr:to>
      <xdr:col>111</xdr:col>
      <xdr:colOff>177800</xdr:colOff>
      <xdr:row>61</xdr:row>
      <xdr:rowOff>36250</xdr:rowOff>
    </xdr:to>
    <xdr:cxnSp macro="">
      <xdr:nvCxnSpPr>
        <xdr:cNvPr id="444" name="直線コネクタ 443"/>
        <xdr:cNvCxnSpPr/>
      </xdr:nvCxnSpPr>
      <xdr:spPr>
        <a:xfrm flipV="1">
          <a:off x="20434300" y="10464002"/>
          <a:ext cx="889000" cy="3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27485</xdr:rowOff>
    </xdr:from>
    <xdr:ext cx="469744" cy="259045"/>
    <xdr:sp macro="" textlink="">
      <xdr:nvSpPr>
        <xdr:cNvPr id="445" name="n_1aveValue【学校施設】&#10;一人当たり面積"/>
        <xdr:cNvSpPr txBox="1"/>
      </xdr:nvSpPr>
      <xdr:spPr>
        <a:xfrm>
          <a:off x="21075727" y="997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64715</xdr:rowOff>
    </xdr:from>
    <xdr:ext cx="469744" cy="259045"/>
    <xdr:sp macro="" textlink="">
      <xdr:nvSpPr>
        <xdr:cNvPr id="446" name="n_2aveValue【学校施設】&#10;一人当たり面積"/>
        <xdr:cNvSpPr txBox="1"/>
      </xdr:nvSpPr>
      <xdr:spPr>
        <a:xfrm>
          <a:off x="20199427" y="1000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47479</xdr:rowOff>
    </xdr:from>
    <xdr:ext cx="469744" cy="259045"/>
    <xdr:sp macro="" textlink="">
      <xdr:nvSpPr>
        <xdr:cNvPr id="447" name="n_1mainValue【学校施設】&#10;一人当たり面積"/>
        <xdr:cNvSpPr txBox="1"/>
      </xdr:nvSpPr>
      <xdr:spPr>
        <a:xfrm>
          <a:off x="21075727" y="1050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78177</xdr:rowOff>
    </xdr:from>
    <xdr:ext cx="469744" cy="259045"/>
    <xdr:sp macro="" textlink="">
      <xdr:nvSpPr>
        <xdr:cNvPr id="448" name="n_2mainValue【学校施設】&#10;一人当たり面積"/>
        <xdr:cNvSpPr txBox="1"/>
      </xdr:nvSpPr>
      <xdr:spPr>
        <a:xfrm>
          <a:off x="20199427" y="1053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9" name="正方形/長方形 4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50" name="正方形/長方形 4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51" name="正方形/長方形 4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52" name="正方形/長方形 4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53" name="正方形/長方形 4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54" name="正方形/長方形 4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55" name="正方形/長方形 4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6" name="正方形/長方形 45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57" name="正方形/長方形 4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58" name="正方形/長方形 4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59" name="正方形/長方形 4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60" name="正方形/長方形 4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61" name="正方形/長方形 4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62" name="正方形/長方形 4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63" name="正方形/長方形 4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64" name="正方形/長方形 46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65" name="正方形/長方形 46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66" name="正方形/長方形 46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67" name="正方形/長方形 46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68" name="正方形/長方形 46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69" name="正方形/長方形 46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70" name="正方形/長方形 46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71" name="正方形/長方形 47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72" name="正方形/長方形 47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73" name="テキスト ボックス 47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74" name="直線コネクタ 47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75" name="テキスト ボックス 47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76" name="直線コネクタ 47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77" name="テキスト ボックス 476"/>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78" name="直線コネクタ 47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79" name="テキスト ボックス 47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80" name="直線コネクタ 47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81" name="テキスト ボックス 48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82" name="直線コネクタ 48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83" name="テキスト ボックス 48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84" name="直線コネクタ 48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85" name="テキスト ボックス 484"/>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86" name="直線コネクタ 48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87" name="テキスト ボックス 48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8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32386</xdr:rowOff>
    </xdr:from>
    <xdr:to>
      <xdr:col>85</xdr:col>
      <xdr:colOff>126364</xdr:colOff>
      <xdr:row>108</xdr:row>
      <xdr:rowOff>3811</xdr:rowOff>
    </xdr:to>
    <xdr:cxnSp macro="">
      <xdr:nvCxnSpPr>
        <xdr:cNvPr id="489" name="直線コネクタ 488"/>
        <xdr:cNvCxnSpPr/>
      </xdr:nvCxnSpPr>
      <xdr:spPr>
        <a:xfrm flipV="1">
          <a:off x="16318864" y="17177386"/>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7638</xdr:rowOff>
    </xdr:from>
    <xdr:ext cx="405111" cy="259045"/>
    <xdr:sp macro="" textlink="">
      <xdr:nvSpPr>
        <xdr:cNvPr id="490" name="【公民館】&#10;有形固定資産減価償却率最小値テキスト"/>
        <xdr:cNvSpPr txBox="1"/>
      </xdr:nvSpPr>
      <xdr:spPr>
        <a:xfrm>
          <a:off x="16357600"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3811</xdr:rowOff>
    </xdr:from>
    <xdr:to>
      <xdr:col>86</xdr:col>
      <xdr:colOff>25400</xdr:colOff>
      <xdr:row>108</xdr:row>
      <xdr:rowOff>3811</xdr:rowOff>
    </xdr:to>
    <xdr:cxnSp macro="">
      <xdr:nvCxnSpPr>
        <xdr:cNvPr id="491" name="直線コネクタ 490"/>
        <xdr:cNvCxnSpPr/>
      </xdr:nvCxnSpPr>
      <xdr:spPr>
        <a:xfrm>
          <a:off x="16230600" y="1852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150513</xdr:rowOff>
    </xdr:from>
    <xdr:ext cx="405111" cy="259045"/>
    <xdr:sp macro="" textlink="">
      <xdr:nvSpPr>
        <xdr:cNvPr id="492" name="【公民館】&#10;有形固定資産減価償却率最大値テキスト"/>
        <xdr:cNvSpPr txBox="1"/>
      </xdr:nvSpPr>
      <xdr:spPr>
        <a:xfrm>
          <a:off x="16357600" y="1695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32386</xdr:rowOff>
    </xdr:from>
    <xdr:to>
      <xdr:col>86</xdr:col>
      <xdr:colOff>25400</xdr:colOff>
      <xdr:row>100</xdr:row>
      <xdr:rowOff>32386</xdr:rowOff>
    </xdr:to>
    <xdr:cxnSp macro="">
      <xdr:nvCxnSpPr>
        <xdr:cNvPr id="493" name="直線コネクタ 492"/>
        <xdr:cNvCxnSpPr/>
      </xdr:nvCxnSpPr>
      <xdr:spPr>
        <a:xfrm>
          <a:off x="16230600" y="1717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104791</xdr:rowOff>
    </xdr:from>
    <xdr:ext cx="405111" cy="259045"/>
    <xdr:sp macro="" textlink="">
      <xdr:nvSpPr>
        <xdr:cNvPr id="494" name="【公民館】&#10;有形固定資産減価償却率平均値テキスト"/>
        <xdr:cNvSpPr txBox="1"/>
      </xdr:nvSpPr>
      <xdr:spPr>
        <a:xfrm>
          <a:off x="16357600" y="1793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495" name="フローチャート: 判断 494"/>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496" name="フローチャート: 判断 495"/>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497" name="フローチャート: 判断 496"/>
        <xdr:cNvSpPr/>
      </xdr:nvSpPr>
      <xdr:spPr>
        <a:xfrm>
          <a:off x="14541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98" name="テキスト ボックス 49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99" name="テキスト ボックス 49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00" name="テキスト ボックス 49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01" name="テキスト ボックス 50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02" name="テキスト ボックス 50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17780</xdr:rowOff>
    </xdr:from>
    <xdr:to>
      <xdr:col>85</xdr:col>
      <xdr:colOff>177800</xdr:colOff>
      <xdr:row>102</xdr:row>
      <xdr:rowOff>119380</xdr:rowOff>
    </xdr:to>
    <xdr:sp macro="" textlink="">
      <xdr:nvSpPr>
        <xdr:cNvPr id="503" name="楕円 502"/>
        <xdr:cNvSpPr/>
      </xdr:nvSpPr>
      <xdr:spPr>
        <a:xfrm>
          <a:off x="16268700" y="175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40657</xdr:rowOff>
    </xdr:from>
    <xdr:ext cx="405111" cy="259045"/>
    <xdr:sp macro="" textlink="">
      <xdr:nvSpPr>
        <xdr:cNvPr id="504" name="【公民館】&#10;有形固定資産減価償却率該当値テキスト"/>
        <xdr:cNvSpPr txBox="1"/>
      </xdr:nvSpPr>
      <xdr:spPr>
        <a:xfrm>
          <a:off x="16357600"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59689</xdr:rowOff>
    </xdr:from>
    <xdr:to>
      <xdr:col>81</xdr:col>
      <xdr:colOff>101600</xdr:colOff>
      <xdr:row>103</xdr:row>
      <xdr:rowOff>161289</xdr:rowOff>
    </xdr:to>
    <xdr:sp macro="" textlink="">
      <xdr:nvSpPr>
        <xdr:cNvPr id="505" name="楕円 504"/>
        <xdr:cNvSpPr/>
      </xdr:nvSpPr>
      <xdr:spPr>
        <a:xfrm>
          <a:off x="15430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68580</xdr:rowOff>
    </xdr:from>
    <xdr:to>
      <xdr:col>85</xdr:col>
      <xdr:colOff>127000</xdr:colOff>
      <xdr:row>103</xdr:row>
      <xdr:rowOff>110489</xdr:rowOff>
    </xdr:to>
    <xdr:cxnSp macro="">
      <xdr:nvCxnSpPr>
        <xdr:cNvPr id="506" name="直線コネクタ 505"/>
        <xdr:cNvCxnSpPr/>
      </xdr:nvCxnSpPr>
      <xdr:spPr>
        <a:xfrm flipV="1">
          <a:off x="15481300" y="17556480"/>
          <a:ext cx="8382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93980</xdr:rowOff>
    </xdr:from>
    <xdr:to>
      <xdr:col>76</xdr:col>
      <xdr:colOff>165100</xdr:colOff>
      <xdr:row>104</xdr:row>
      <xdr:rowOff>24130</xdr:rowOff>
    </xdr:to>
    <xdr:sp macro="" textlink="">
      <xdr:nvSpPr>
        <xdr:cNvPr id="507" name="楕円 506"/>
        <xdr:cNvSpPr/>
      </xdr:nvSpPr>
      <xdr:spPr>
        <a:xfrm>
          <a:off x="14541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110489</xdr:rowOff>
    </xdr:from>
    <xdr:to>
      <xdr:col>81</xdr:col>
      <xdr:colOff>50800</xdr:colOff>
      <xdr:row>103</xdr:row>
      <xdr:rowOff>144780</xdr:rowOff>
    </xdr:to>
    <xdr:cxnSp macro="">
      <xdr:nvCxnSpPr>
        <xdr:cNvPr id="508" name="直線コネクタ 507"/>
        <xdr:cNvCxnSpPr/>
      </xdr:nvCxnSpPr>
      <xdr:spPr>
        <a:xfrm flipV="1">
          <a:off x="14592300" y="1776983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509" name="n_1aveValue【公民館】&#10;有形固定資産減価償却率"/>
        <xdr:cNvSpPr txBox="1"/>
      </xdr:nvSpPr>
      <xdr:spPr>
        <a:xfrm>
          <a:off x="15266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135272</xdr:rowOff>
    </xdr:from>
    <xdr:ext cx="405111" cy="259045"/>
    <xdr:sp macro="" textlink="">
      <xdr:nvSpPr>
        <xdr:cNvPr id="510" name="n_2aveValue【公民館】&#10;有形固定資産減価償却率"/>
        <xdr:cNvSpPr txBox="1"/>
      </xdr:nvSpPr>
      <xdr:spPr>
        <a:xfrm>
          <a:off x="143897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6366</xdr:rowOff>
    </xdr:from>
    <xdr:ext cx="405111" cy="259045"/>
    <xdr:sp macro="" textlink="">
      <xdr:nvSpPr>
        <xdr:cNvPr id="511" name="n_1mainValue【公民館】&#10;有形固定資産減価償却率"/>
        <xdr:cNvSpPr txBox="1"/>
      </xdr:nvSpPr>
      <xdr:spPr>
        <a:xfrm>
          <a:off x="152660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40657</xdr:rowOff>
    </xdr:from>
    <xdr:ext cx="405111" cy="259045"/>
    <xdr:sp macro="" textlink="">
      <xdr:nvSpPr>
        <xdr:cNvPr id="512" name="n_2mainValue【公民館】&#10;有形固定資産減価償却率"/>
        <xdr:cNvSpPr txBox="1"/>
      </xdr:nvSpPr>
      <xdr:spPr>
        <a:xfrm>
          <a:off x="14389744"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3" name="正方形/長方形 51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4" name="正方形/長方形 51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15" name="正方形/長方形 51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16" name="正方形/長方形 51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17" name="正方形/長方形 51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18" name="正方形/長方形 51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19" name="正方形/長方形 51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0" name="正方形/長方形 51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1" name="テキスト ボックス 52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2" name="直線コネクタ 52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23" name="直線コネクタ 52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24" name="テキスト ボックス 52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25" name="直線コネクタ 52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26" name="テキスト ボックス 52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27" name="直線コネクタ 52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28" name="テキスト ボックス 52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29" name="直線コネクタ 52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30" name="テキスト ボックス 52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31" name="直線コネクタ 53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32" name="テキスト ボックス 53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33" name="直線コネクタ 53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34" name="テキスト ボックス 53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35" name="直線コネクタ 53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36" name="テキスト ボックス 53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3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133350</xdr:rowOff>
    </xdr:from>
    <xdr:to>
      <xdr:col>116</xdr:col>
      <xdr:colOff>62864</xdr:colOff>
      <xdr:row>109</xdr:row>
      <xdr:rowOff>22316</xdr:rowOff>
    </xdr:to>
    <xdr:cxnSp macro="">
      <xdr:nvCxnSpPr>
        <xdr:cNvPr id="538" name="直線コネクタ 537"/>
        <xdr:cNvCxnSpPr/>
      </xdr:nvCxnSpPr>
      <xdr:spPr>
        <a:xfrm flipV="1">
          <a:off x="22160864" y="17106900"/>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26143</xdr:rowOff>
    </xdr:from>
    <xdr:ext cx="469744" cy="259045"/>
    <xdr:sp macro="" textlink="">
      <xdr:nvSpPr>
        <xdr:cNvPr id="539" name="【公民館】&#10;一人当たり面積最小値テキスト"/>
        <xdr:cNvSpPr txBox="1"/>
      </xdr:nvSpPr>
      <xdr:spPr>
        <a:xfrm>
          <a:off x="22199600" y="187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22316</xdr:rowOff>
    </xdr:from>
    <xdr:to>
      <xdr:col>116</xdr:col>
      <xdr:colOff>152400</xdr:colOff>
      <xdr:row>109</xdr:row>
      <xdr:rowOff>22316</xdr:rowOff>
    </xdr:to>
    <xdr:cxnSp macro="">
      <xdr:nvCxnSpPr>
        <xdr:cNvPr id="540" name="直線コネクタ 539"/>
        <xdr:cNvCxnSpPr/>
      </xdr:nvCxnSpPr>
      <xdr:spPr>
        <a:xfrm>
          <a:off x="22072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80027</xdr:rowOff>
    </xdr:from>
    <xdr:ext cx="469744" cy="259045"/>
    <xdr:sp macro="" textlink="">
      <xdr:nvSpPr>
        <xdr:cNvPr id="541" name="【公民館】&#10;一人当たり面積最大値テキスト"/>
        <xdr:cNvSpPr txBox="1"/>
      </xdr:nvSpPr>
      <xdr:spPr>
        <a:xfrm>
          <a:off x="22199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133350</xdr:rowOff>
    </xdr:from>
    <xdr:to>
      <xdr:col>116</xdr:col>
      <xdr:colOff>152400</xdr:colOff>
      <xdr:row>99</xdr:row>
      <xdr:rowOff>133350</xdr:rowOff>
    </xdr:to>
    <xdr:cxnSp macro="">
      <xdr:nvCxnSpPr>
        <xdr:cNvPr id="542" name="直線コネクタ 541"/>
        <xdr:cNvCxnSpPr/>
      </xdr:nvCxnSpPr>
      <xdr:spPr>
        <a:xfrm>
          <a:off x="22072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51543</xdr:rowOff>
    </xdr:from>
    <xdr:ext cx="469744" cy="259045"/>
    <xdr:sp macro="" textlink="">
      <xdr:nvSpPr>
        <xdr:cNvPr id="543" name="【公民館】&#10;一人当たり面積平均値テキスト"/>
        <xdr:cNvSpPr txBox="1"/>
      </xdr:nvSpPr>
      <xdr:spPr>
        <a:xfrm>
          <a:off x="22199600" y="18053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28666</xdr:rowOff>
    </xdr:from>
    <xdr:to>
      <xdr:col>116</xdr:col>
      <xdr:colOff>114300</xdr:colOff>
      <xdr:row>106</xdr:row>
      <xdr:rowOff>130266</xdr:rowOff>
    </xdr:to>
    <xdr:sp macro="" textlink="">
      <xdr:nvSpPr>
        <xdr:cNvPr id="544" name="フローチャート: 判断 543"/>
        <xdr:cNvSpPr/>
      </xdr:nvSpPr>
      <xdr:spPr>
        <a:xfrm>
          <a:off x="221107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12337</xdr:rowOff>
    </xdr:from>
    <xdr:to>
      <xdr:col>112</xdr:col>
      <xdr:colOff>38100</xdr:colOff>
      <xdr:row>106</xdr:row>
      <xdr:rowOff>113937</xdr:rowOff>
    </xdr:to>
    <xdr:sp macro="" textlink="">
      <xdr:nvSpPr>
        <xdr:cNvPr id="545" name="フローチャート: 判断 544"/>
        <xdr:cNvSpPr/>
      </xdr:nvSpPr>
      <xdr:spPr>
        <a:xfrm>
          <a:off x="21272500" y="1818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80918</xdr:rowOff>
    </xdr:from>
    <xdr:to>
      <xdr:col>107</xdr:col>
      <xdr:colOff>101600</xdr:colOff>
      <xdr:row>107</xdr:row>
      <xdr:rowOff>11068</xdr:rowOff>
    </xdr:to>
    <xdr:sp macro="" textlink="">
      <xdr:nvSpPr>
        <xdr:cNvPr id="546" name="フローチャート: 判断 545"/>
        <xdr:cNvSpPr/>
      </xdr:nvSpPr>
      <xdr:spPr>
        <a:xfrm>
          <a:off x="203835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47" name="テキスト ボックス 54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48" name="テキスト ボックス 54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49" name="テキスト ボックス 54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0" name="テキスト ボックス 54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1" name="テキスト ボックス 55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552" name="楕円 551"/>
        <xdr:cNvSpPr/>
      </xdr:nvSpPr>
      <xdr:spPr>
        <a:xfrm>
          <a:off x="22110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38116</xdr:rowOff>
    </xdr:from>
    <xdr:ext cx="469744" cy="259045"/>
    <xdr:sp macro="" textlink="">
      <xdr:nvSpPr>
        <xdr:cNvPr id="553" name="【公民館】&#10;一人当たり面積該当値テキスト"/>
        <xdr:cNvSpPr txBox="1"/>
      </xdr:nvSpPr>
      <xdr:spPr>
        <a:xfrm>
          <a:off x="22199600"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62956</xdr:rowOff>
    </xdr:from>
    <xdr:to>
      <xdr:col>112</xdr:col>
      <xdr:colOff>38100</xdr:colOff>
      <xdr:row>107</xdr:row>
      <xdr:rowOff>164556</xdr:rowOff>
    </xdr:to>
    <xdr:sp macro="" textlink="">
      <xdr:nvSpPr>
        <xdr:cNvPr id="554" name="楕円 553"/>
        <xdr:cNvSpPr/>
      </xdr:nvSpPr>
      <xdr:spPr>
        <a:xfrm>
          <a:off x="21272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110489</xdr:rowOff>
    </xdr:from>
    <xdr:to>
      <xdr:col>116</xdr:col>
      <xdr:colOff>63500</xdr:colOff>
      <xdr:row>107</xdr:row>
      <xdr:rowOff>113756</xdr:rowOff>
    </xdr:to>
    <xdr:cxnSp macro="">
      <xdr:nvCxnSpPr>
        <xdr:cNvPr id="555" name="直線コネクタ 554"/>
        <xdr:cNvCxnSpPr/>
      </xdr:nvCxnSpPr>
      <xdr:spPr>
        <a:xfrm flipV="1">
          <a:off x="21323300" y="18455639"/>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62956</xdr:rowOff>
    </xdr:from>
    <xdr:to>
      <xdr:col>107</xdr:col>
      <xdr:colOff>101600</xdr:colOff>
      <xdr:row>107</xdr:row>
      <xdr:rowOff>164556</xdr:rowOff>
    </xdr:to>
    <xdr:sp macro="" textlink="">
      <xdr:nvSpPr>
        <xdr:cNvPr id="556" name="楕円 555"/>
        <xdr:cNvSpPr/>
      </xdr:nvSpPr>
      <xdr:spPr>
        <a:xfrm>
          <a:off x="203835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113756</xdr:rowOff>
    </xdr:from>
    <xdr:to>
      <xdr:col>111</xdr:col>
      <xdr:colOff>177800</xdr:colOff>
      <xdr:row>107</xdr:row>
      <xdr:rowOff>113756</xdr:rowOff>
    </xdr:to>
    <xdr:cxnSp macro="">
      <xdr:nvCxnSpPr>
        <xdr:cNvPr id="557" name="直線コネクタ 556"/>
        <xdr:cNvCxnSpPr/>
      </xdr:nvCxnSpPr>
      <xdr:spPr>
        <a:xfrm>
          <a:off x="20434300" y="184589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130464</xdr:rowOff>
    </xdr:from>
    <xdr:ext cx="469744" cy="259045"/>
    <xdr:sp macro="" textlink="">
      <xdr:nvSpPr>
        <xdr:cNvPr id="558" name="n_1aveValue【公民館】&#10;一人当たり面積"/>
        <xdr:cNvSpPr txBox="1"/>
      </xdr:nvSpPr>
      <xdr:spPr>
        <a:xfrm>
          <a:off x="21075727" y="1796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27595</xdr:rowOff>
    </xdr:from>
    <xdr:ext cx="469744" cy="259045"/>
    <xdr:sp macro="" textlink="">
      <xdr:nvSpPr>
        <xdr:cNvPr id="559" name="n_2aveValue【公民館】&#10;一人当たり面積"/>
        <xdr:cNvSpPr txBox="1"/>
      </xdr:nvSpPr>
      <xdr:spPr>
        <a:xfrm>
          <a:off x="20199427" y="1802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155683</xdr:rowOff>
    </xdr:from>
    <xdr:ext cx="469744" cy="259045"/>
    <xdr:sp macro="" textlink="">
      <xdr:nvSpPr>
        <xdr:cNvPr id="560" name="n_1mainValue【公民館】&#10;一人当たり面積"/>
        <xdr:cNvSpPr txBox="1"/>
      </xdr:nvSpPr>
      <xdr:spPr>
        <a:xfrm>
          <a:off x="210757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155683</xdr:rowOff>
    </xdr:from>
    <xdr:ext cx="469744" cy="259045"/>
    <xdr:sp macro="" textlink="">
      <xdr:nvSpPr>
        <xdr:cNvPr id="561" name="n_2mainValue【公民館】&#10;一人当たり面積"/>
        <xdr:cNvSpPr txBox="1"/>
      </xdr:nvSpPr>
      <xdr:spPr>
        <a:xfrm>
          <a:off x="20199427" y="18500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2" name="正方形/長方形 5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3" name="正方形/長方形 5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4" name="テキスト ボックス 5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類似団体と比較して有形固定資産減価償却率が低くなっているのは「道路」であり，</a:t>
          </a:r>
          <a:r>
            <a:rPr kumimoji="1" lang="ja-JP" altLang="ja-JP" sz="1100">
              <a:solidFill>
                <a:sysClr val="windowText" lastClr="000000"/>
              </a:solidFill>
              <a:effectLst/>
              <a:latin typeface="+mn-lt"/>
              <a:ea typeface="+mn-ea"/>
              <a:cs typeface="+mn-cs"/>
            </a:rPr>
            <a:t>前年度と比較して</a:t>
          </a:r>
          <a:r>
            <a:rPr kumimoji="1" lang="en-US" altLang="ja-JP" sz="1100">
              <a:solidFill>
                <a:sysClr val="windowText" lastClr="000000"/>
              </a:solidFill>
              <a:effectLst/>
              <a:latin typeface="+mn-lt"/>
              <a:ea typeface="+mn-ea"/>
              <a:cs typeface="+mn-cs"/>
            </a:rPr>
            <a:t>1.0</a:t>
          </a:r>
          <a:r>
            <a:rPr kumimoji="1" lang="ja-JP" altLang="ja-JP" sz="1100">
              <a:solidFill>
                <a:sysClr val="windowText" lastClr="000000"/>
              </a:solidFill>
              <a:effectLst/>
              <a:latin typeface="+mn-lt"/>
              <a:ea typeface="+mn-ea"/>
              <a:cs typeface="+mn-cs"/>
            </a:rPr>
            <a:t>ポイント低下し類似団体内平均を</a:t>
          </a:r>
          <a:r>
            <a:rPr kumimoji="1" lang="en-US" altLang="ja-JP" sz="1100">
              <a:solidFill>
                <a:sysClr val="windowText" lastClr="000000"/>
              </a:solidFill>
              <a:effectLst/>
              <a:latin typeface="+mn-lt"/>
              <a:ea typeface="+mn-ea"/>
              <a:cs typeface="+mn-cs"/>
            </a:rPr>
            <a:t>7.3</a:t>
          </a:r>
          <a:r>
            <a:rPr kumimoji="1" lang="ja-JP" altLang="ja-JP" sz="1100">
              <a:solidFill>
                <a:sysClr val="windowText" lastClr="000000"/>
              </a:solidFill>
              <a:effectLst/>
              <a:latin typeface="+mn-lt"/>
              <a:ea typeface="+mn-ea"/>
              <a:cs typeface="+mn-cs"/>
            </a:rPr>
            <a:t>ポイント下回っている。</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これは合併特例債を活用した広域幹線道路整備事業が最盛期を迎えていることや，防衛関連交付金を活用した道路整備事業を継続して実施していることから新設道路が増加しているためである。一人当たりの延長についても前年度より</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0.237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ｍ長くなり類似団体内平均を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10.26m</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上回っている。「橋梁・トンネル」では，移管された橋梁や当時の工事費を橋梁と按分できず道路として台帳上含めていることから該当数値なしとしている。類似団体と比較して比率が高くなっている施設は，「公営住宅」，「公民館」であり，それ以外の施設は，類似団体と比較して同程度である。「公営住宅」では，ほとんどの戸別住宅で減価償却が済んでいることや建設から</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年以上経過した団地の減価償却が進んだことから，前年度と比較し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ポイント上昇し類似団体内平均を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26.6</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ポイント上回っている。「公民館」では，小川公民館及び美野里公民館で減価償却が進んだことや羽鳥公民館で減価償却が済んでいることから，前年度と比較して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11.2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ポイント上昇し類似団体内平均を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23.7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ポイント上回っている。「認定こども園・幼稚園・保育所」では，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H27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に実施した美野里地区幼稚園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園の耐震補強工事により有形固定資産額が増加したことで類似団体平均値となっていたが，減価償却が進んだことで前年度と比較して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ポイント上昇した。「学校施設」では学校規模適正化実施計画に基づき</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H31.4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月開校予定の小川南小学校建設中であるが，廃校予定の小川小・橘小の減価償却が進んでことで前年度と比較し</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ポイント上昇した。今後は</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R2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に策定される個別施設計画に基づき，「公営住宅」では，昭和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61</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年以降に建設した住宅は修繕により長寿命化を図り，老朽化が進む昭和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以前の住宅は速やかな除却を進め，「公民館」では，指定避難所としている施設は地域防災計画と調整を図りながら計画的に耐震改修を実施し，利用者数が少ない施設は除却を検討し，「認定こども園・幼稚園・保育所」では利用者数がない幼稚園の統廃合を進め，「学校施設」では，学校規模適正化実施計画に基づき学校の統廃合を着実に進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51,747
50,355
144.74
23,745,928
22,611,531
913,878
12,783,511
25,980,522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16890</xdr:rowOff>
    </xdr:from>
    <xdr:ext cx="405111" cy="259045"/>
    <xdr:sp macro="" textlink="">
      <xdr:nvSpPr>
        <xdr:cNvPr id="62" name="【図書館】&#10;有形固定資産減価償却率平均値テキスト"/>
        <xdr:cNvSpPr txBox="1"/>
      </xdr:nvSpPr>
      <xdr:spPr>
        <a:xfrm>
          <a:off x="4673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63" name="フローチャート: 判断 62"/>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84183</xdr:rowOff>
    </xdr:from>
    <xdr:to>
      <xdr:col>24</xdr:col>
      <xdr:colOff>114300</xdr:colOff>
      <xdr:row>38</xdr:row>
      <xdr:rowOff>14332</xdr:rowOff>
    </xdr:to>
    <xdr:sp macro="" textlink="">
      <xdr:nvSpPr>
        <xdr:cNvPr id="71" name="楕円 70"/>
        <xdr:cNvSpPr/>
      </xdr:nvSpPr>
      <xdr:spPr>
        <a:xfrm>
          <a:off x="4584700" y="642783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107060</xdr:rowOff>
    </xdr:from>
    <xdr:ext cx="405111" cy="259045"/>
    <xdr:sp macro="" textlink="">
      <xdr:nvSpPr>
        <xdr:cNvPr id="72" name="【図書館】&#10;有形固定資産減価償却率該当値テキスト"/>
        <xdr:cNvSpPr txBox="1"/>
      </xdr:nvSpPr>
      <xdr:spPr>
        <a:xfrm>
          <a:off x="4673600" y="6279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116840</xdr:rowOff>
    </xdr:from>
    <xdr:to>
      <xdr:col>20</xdr:col>
      <xdr:colOff>38100</xdr:colOff>
      <xdr:row>38</xdr:row>
      <xdr:rowOff>46990</xdr:rowOff>
    </xdr:to>
    <xdr:sp macro="" textlink="">
      <xdr:nvSpPr>
        <xdr:cNvPr id="73" name="楕円 72"/>
        <xdr:cNvSpPr/>
      </xdr:nvSpPr>
      <xdr:spPr>
        <a:xfrm>
          <a:off x="3746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134983</xdr:rowOff>
    </xdr:from>
    <xdr:to>
      <xdr:col>24</xdr:col>
      <xdr:colOff>63500</xdr:colOff>
      <xdr:row>37</xdr:row>
      <xdr:rowOff>167640</xdr:rowOff>
    </xdr:to>
    <xdr:cxnSp macro="">
      <xdr:nvCxnSpPr>
        <xdr:cNvPr id="74" name="直線コネクタ 73"/>
        <xdr:cNvCxnSpPr/>
      </xdr:nvCxnSpPr>
      <xdr:spPr>
        <a:xfrm flipV="1">
          <a:off x="3797300" y="647863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149497</xdr:rowOff>
    </xdr:from>
    <xdr:to>
      <xdr:col>15</xdr:col>
      <xdr:colOff>101600</xdr:colOff>
      <xdr:row>38</xdr:row>
      <xdr:rowOff>79647</xdr:rowOff>
    </xdr:to>
    <xdr:sp macro="" textlink="">
      <xdr:nvSpPr>
        <xdr:cNvPr id="75" name="楕円 74"/>
        <xdr:cNvSpPr/>
      </xdr:nvSpPr>
      <xdr:spPr>
        <a:xfrm>
          <a:off x="2857500" y="64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167640</xdr:rowOff>
    </xdr:from>
    <xdr:to>
      <xdr:col>19</xdr:col>
      <xdr:colOff>177800</xdr:colOff>
      <xdr:row>38</xdr:row>
      <xdr:rowOff>28847</xdr:rowOff>
    </xdr:to>
    <xdr:cxnSp macro="">
      <xdr:nvCxnSpPr>
        <xdr:cNvPr id="76" name="直線コネクタ 75"/>
        <xdr:cNvCxnSpPr/>
      </xdr:nvCxnSpPr>
      <xdr:spPr>
        <a:xfrm flipV="1">
          <a:off x="2908300" y="651129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95267</xdr:rowOff>
    </xdr:from>
    <xdr:ext cx="405111" cy="259045"/>
    <xdr:sp macro="" textlink="">
      <xdr:nvSpPr>
        <xdr:cNvPr id="77" name="n_1aveValue【図書館】&#10;有形固定資産減価償却率"/>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116494</xdr:rowOff>
    </xdr:from>
    <xdr:ext cx="405111" cy="259045"/>
    <xdr:sp macro="" textlink="">
      <xdr:nvSpPr>
        <xdr:cNvPr id="78" name="n_2aveValue【図書館】&#10;有形固定資産減価償却率"/>
        <xdr:cNvSpPr txBox="1"/>
      </xdr:nvSpPr>
      <xdr:spPr>
        <a:xfrm>
          <a:off x="2705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63517</xdr:rowOff>
    </xdr:from>
    <xdr:ext cx="405111" cy="259045"/>
    <xdr:sp macro="" textlink="">
      <xdr:nvSpPr>
        <xdr:cNvPr id="79" name="n_1mainValue【図書館】&#10;有形固定資産減価償却率"/>
        <xdr:cNvSpPr txBox="1"/>
      </xdr:nvSpPr>
      <xdr:spPr>
        <a:xfrm>
          <a:off x="35820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96174</xdr:rowOff>
    </xdr:from>
    <xdr:ext cx="405111" cy="259045"/>
    <xdr:sp macro="" textlink="">
      <xdr:nvSpPr>
        <xdr:cNvPr id="80" name="n_2mainValue【図書館】&#10;有形固定資産減価償却率"/>
        <xdr:cNvSpPr txBox="1"/>
      </xdr:nvSpPr>
      <xdr:spPr>
        <a:xfrm>
          <a:off x="2705744" y="626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1" name="直線コネクタ 9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2" name="テキスト ボックス 9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3" name="直線コネクタ 9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4" name="テキスト ボックス 9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5" name="直線コネクタ 9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6" name="テキスト ボックス 9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7" name="直線コネクタ 9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8" name="テキスト ボックス 9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9" name="直線コネクタ 9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0" name="テキスト ボックス 9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104" name="直線コネクタ 103"/>
        <xdr:cNvCxnSpPr/>
      </xdr:nvCxnSpPr>
      <xdr:spPr>
        <a:xfrm flipV="1">
          <a:off x="10476865" y="56578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5"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6" name="直線コネクタ 105"/>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118127</xdr:rowOff>
    </xdr:from>
    <xdr:ext cx="469744" cy="259045"/>
    <xdr:sp macro="" textlink="">
      <xdr:nvSpPr>
        <xdr:cNvPr id="107" name="【図書館】&#10;一人当たり面積最大値テキスト"/>
        <xdr:cNvSpPr txBox="1"/>
      </xdr:nvSpPr>
      <xdr:spPr>
        <a:xfrm>
          <a:off x="10515600"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8" name="直線コネクタ 107"/>
        <xdr:cNvCxnSpPr/>
      </xdr:nvCxnSpPr>
      <xdr:spPr>
        <a:xfrm>
          <a:off x="10388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67327</xdr:rowOff>
    </xdr:from>
    <xdr:ext cx="469744" cy="259045"/>
    <xdr:sp macro="" textlink="">
      <xdr:nvSpPr>
        <xdr:cNvPr id="109" name="【図書館】&#10;一人当たり面積平均値テキスト"/>
        <xdr:cNvSpPr txBox="1"/>
      </xdr:nvSpPr>
      <xdr:spPr>
        <a:xfrm>
          <a:off x="10515600" y="62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10" name="フローチャート: 判断 109"/>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11" name="フローチャート: 判断 110"/>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2" name="フローチャート: 判断 111"/>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158750</xdr:rowOff>
    </xdr:from>
    <xdr:to>
      <xdr:col>55</xdr:col>
      <xdr:colOff>50800</xdr:colOff>
      <xdr:row>38</xdr:row>
      <xdr:rowOff>88900</xdr:rowOff>
    </xdr:to>
    <xdr:sp macro="" textlink="">
      <xdr:nvSpPr>
        <xdr:cNvPr id="118" name="楕円 117"/>
        <xdr:cNvSpPr/>
      </xdr:nvSpPr>
      <xdr:spPr>
        <a:xfrm>
          <a:off x="10426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137177</xdr:rowOff>
    </xdr:from>
    <xdr:ext cx="469744" cy="259045"/>
    <xdr:sp macro="" textlink="">
      <xdr:nvSpPr>
        <xdr:cNvPr id="119" name="【図書館】&#10;一人当たり面積該当値テキスト"/>
        <xdr:cNvSpPr txBox="1"/>
      </xdr:nvSpPr>
      <xdr:spPr>
        <a:xfrm>
          <a:off x="10515600"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158750</xdr:rowOff>
    </xdr:from>
    <xdr:to>
      <xdr:col>50</xdr:col>
      <xdr:colOff>165100</xdr:colOff>
      <xdr:row>38</xdr:row>
      <xdr:rowOff>88900</xdr:rowOff>
    </xdr:to>
    <xdr:sp macro="" textlink="">
      <xdr:nvSpPr>
        <xdr:cNvPr id="120" name="楕円 119"/>
        <xdr:cNvSpPr/>
      </xdr:nvSpPr>
      <xdr:spPr>
        <a:xfrm>
          <a:off x="9588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38100</xdr:rowOff>
    </xdr:from>
    <xdr:to>
      <xdr:col>55</xdr:col>
      <xdr:colOff>0</xdr:colOff>
      <xdr:row>38</xdr:row>
      <xdr:rowOff>38100</xdr:rowOff>
    </xdr:to>
    <xdr:cxnSp macro="">
      <xdr:nvCxnSpPr>
        <xdr:cNvPr id="121" name="直線コネクタ 120"/>
        <xdr:cNvCxnSpPr/>
      </xdr:nvCxnSpPr>
      <xdr:spPr>
        <a:xfrm>
          <a:off x="9639300" y="6553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158750</xdr:rowOff>
    </xdr:from>
    <xdr:to>
      <xdr:col>46</xdr:col>
      <xdr:colOff>38100</xdr:colOff>
      <xdr:row>38</xdr:row>
      <xdr:rowOff>88900</xdr:rowOff>
    </xdr:to>
    <xdr:sp macro="" textlink="">
      <xdr:nvSpPr>
        <xdr:cNvPr id="122" name="楕円 121"/>
        <xdr:cNvSpPr/>
      </xdr:nvSpPr>
      <xdr:spPr>
        <a:xfrm>
          <a:off x="86995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38100</xdr:rowOff>
    </xdr:from>
    <xdr:to>
      <xdr:col>50</xdr:col>
      <xdr:colOff>114300</xdr:colOff>
      <xdr:row>38</xdr:row>
      <xdr:rowOff>38100</xdr:rowOff>
    </xdr:to>
    <xdr:cxnSp macro="">
      <xdr:nvCxnSpPr>
        <xdr:cNvPr id="123" name="直線コネクタ 122"/>
        <xdr:cNvCxnSpPr/>
      </xdr:nvCxnSpPr>
      <xdr:spPr>
        <a:xfrm>
          <a:off x="8750300" y="655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29227</xdr:rowOff>
    </xdr:from>
    <xdr:ext cx="469744" cy="259045"/>
    <xdr:sp macro="" textlink="">
      <xdr:nvSpPr>
        <xdr:cNvPr id="124" name="n_1ave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25"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80027</xdr:rowOff>
    </xdr:from>
    <xdr:ext cx="469744" cy="259045"/>
    <xdr:sp macro="" textlink="">
      <xdr:nvSpPr>
        <xdr:cNvPr id="126" name="n_1mainValue【図書館】&#10;一人当たり面積"/>
        <xdr:cNvSpPr txBox="1"/>
      </xdr:nvSpPr>
      <xdr:spPr>
        <a:xfrm>
          <a:off x="93917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80027</xdr:rowOff>
    </xdr:from>
    <xdr:ext cx="469744" cy="259045"/>
    <xdr:sp macro="" textlink="">
      <xdr:nvSpPr>
        <xdr:cNvPr id="127" name="n_2mainValue【図書館】&#10;一人当たり面積"/>
        <xdr:cNvSpPr txBox="1"/>
      </xdr:nvSpPr>
      <xdr:spPr>
        <a:xfrm>
          <a:off x="85154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64</xdr:row>
      <xdr:rowOff>110490</xdr:rowOff>
    </xdr:to>
    <xdr:cxnSp macro="">
      <xdr:nvCxnSpPr>
        <xdr:cNvPr id="152" name="直線コネクタ 151"/>
        <xdr:cNvCxnSpPr/>
      </xdr:nvCxnSpPr>
      <xdr:spPr>
        <a:xfrm flipV="1">
          <a:off x="4634865" y="969073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53" name="【体育館・プー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54" name="直線コネクタ 153"/>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36212</xdr:rowOff>
    </xdr:from>
    <xdr:ext cx="405111" cy="259045"/>
    <xdr:sp macro="" textlink="">
      <xdr:nvSpPr>
        <xdr:cNvPr id="155" name="【体育館・プール】&#10;有形固定資産減価償却率最大値テキスト"/>
        <xdr:cNvSpPr txBox="1"/>
      </xdr:nvSpPr>
      <xdr:spPr>
        <a:xfrm>
          <a:off x="4673600" y="946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56" name="直線コネクタ 155"/>
        <xdr:cNvCxnSpPr/>
      </xdr:nvCxnSpPr>
      <xdr:spPr>
        <a:xfrm>
          <a:off x="4546600" y="969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123842</xdr:rowOff>
    </xdr:from>
    <xdr:ext cx="405111" cy="259045"/>
    <xdr:sp macro="" textlink="">
      <xdr:nvSpPr>
        <xdr:cNvPr id="157" name="【体育館・プール】&#10;有形固定資産減価償却率平均値テキスト"/>
        <xdr:cNvSpPr txBox="1"/>
      </xdr:nvSpPr>
      <xdr:spPr>
        <a:xfrm>
          <a:off x="4673600" y="1023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8" name="フローチャート: 判断 157"/>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59" name="フローチャート: 判断 158"/>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xdr:rowOff>
    </xdr:from>
    <xdr:to>
      <xdr:col>15</xdr:col>
      <xdr:colOff>101600</xdr:colOff>
      <xdr:row>60</xdr:row>
      <xdr:rowOff>104140</xdr:rowOff>
    </xdr:to>
    <xdr:sp macro="" textlink="">
      <xdr:nvSpPr>
        <xdr:cNvPr id="160" name="フローチャート: 判断 159"/>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66" name="楕円 165"/>
        <xdr:cNvSpPr/>
      </xdr:nvSpPr>
      <xdr:spPr>
        <a:xfrm>
          <a:off x="45847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29227</xdr:rowOff>
    </xdr:from>
    <xdr:ext cx="405111" cy="259045"/>
    <xdr:sp macro="" textlink="">
      <xdr:nvSpPr>
        <xdr:cNvPr id="167" name="【体育館・プール】&#10;有形固定資産減価償却率該当値テキスト"/>
        <xdr:cNvSpPr txBox="1"/>
      </xdr:nvSpPr>
      <xdr:spPr>
        <a:xfrm>
          <a:off x="4673600"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46355</xdr:rowOff>
    </xdr:from>
    <xdr:to>
      <xdr:col>20</xdr:col>
      <xdr:colOff>38100</xdr:colOff>
      <xdr:row>57</xdr:row>
      <xdr:rowOff>147955</xdr:rowOff>
    </xdr:to>
    <xdr:sp macro="" textlink="">
      <xdr:nvSpPr>
        <xdr:cNvPr id="168" name="楕円 167"/>
        <xdr:cNvSpPr/>
      </xdr:nvSpPr>
      <xdr:spPr>
        <a:xfrm>
          <a:off x="3746500" y="981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97155</xdr:rowOff>
    </xdr:from>
    <xdr:to>
      <xdr:col>24</xdr:col>
      <xdr:colOff>63500</xdr:colOff>
      <xdr:row>59</xdr:row>
      <xdr:rowOff>57150</xdr:rowOff>
    </xdr:to>
    <xdr:cxnSp macro="">
      <xdr:nvCxnSpPr>
        <xdr:cNvPr id="169" name="直線コネクタ 168"/>
        <xdr:cNvCxnSpPr/>
      </xdr:nvCxnSpPr>
      <xdr:spPr>
        <a:xfrm>
          <a:off x="3797300" y="9869805"/>
          <a:ext cx="838200" cy="30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80645</xdr:rowOff>
    </xdr:from>
    <xdr:to>
      <xdr:col>15</xdr:col>
      <xdr:colOff>101600</xdr:colOff>
      <xdr:row>58</xdr:row>
      <xdr:rowOff>10795</xdr:rowOff>
    </xdr:to>
    <xdr:sp macro="" textlink="">
      <xdr:nvSpPr>
        <xdr:cNvPr id="170" name="楕円 169"/>
        <xdr:cNvSpPr/>
      </xdr:nvSpPr>
      <xdr:spPr>
        <a:xfrm>
          <a:off x="2857500" y="985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97155</xdr:rowOff>
    </xdr:from>
    <xdr:to>
      <xdr:col>19</xdr:col>
      <xdr:colOff>177800</xdr:colOff>
      <xdr:row>57</xdr:row>
      <xdr:rowOff>131445</xdr:rowOff>
    </xdr:to>
    <xdr:cxnSp macro="">
      <xdr:nvCxnSpPr>
        <xdr:cNvPr id="171" name="直線コネクタ 170"/>
        <xdr:cNvCxnSpPr/>
      </xdr:nvCxnSpPr>
      <xdr:spPr>
        <a:xfrm flipV="1">
          <a:off x="2908300" y="98698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172" name="n_1aveValue【体育館・プール】&#10;有形固定資産減価償却率"/>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95267</xdr:rowOff>
    </xdr:from>
    <xdr:ext cx="405111" cy="259045"/>
    <xdr:sp macro="" textlink="">
      <xdr:nvSpPr>
        <xdr:cNvPr id="173" name="n_2aveValue【体育館・プール】&#10;有形固定資産減価償却率"/>
        <xdr:cNvSpPr txBox="1"/>
      </xdr:nvSpPr>
      <xdr:spPr>
        <a:xfrm>
          <a:off x="2705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164482</xdr:rowOff>
    </xdr:from>
    <xdr:ext cx="405111" cy="259045"/>
    <xdr:sp macro="" textlink="">
      <xdr:nvSpPr>
        <xdr:cNvPr id="174" name="n_1mainValue【体育館・プール】&#10;有形固定資産減価償却率"/>
        <xdr:cNvSpPr txBox="1"/>
      </xdr:nvSpPr>
      <xdr:spPr>
        <a:xfrm>
          <a:off x="3582044" y="959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27322</xdr:rowOff>
    </xdr:from>
    <xdr:ext cx="405111" cy="259045"/>
    <xdr:sp macro="" textlink="">
      <xdr:nvSpPr>
        <xdr:cNvPr id="175" name="n_2mainValue【体育館・プール】&#10;有形固定資産減価償却率"/>
        <xdr:cNvSpPr txBox="1"/>
      </xdr:nvSpPr>
      <xdr:spPr>
        <a:xfrm>
          <a:off x="2705744" y="962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6" name="直線コネクタ 18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7" name="テキスト ボックス 18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8" name="直線コネクタ 18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9" name="テキスト ボックス 18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0" name="直線コネクタ 18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1" name="テキスト ボックス 19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2" name="直線コネクタ 19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3" name="テキスト ボックス 19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139446</xdr:rowOff>
    </xdr:from>
    <xdr:to>
      <xdr:col>54</xdr:col>
      <xdr:colOff>189865</xdr:colOff>
      <xdr:row>63</xdr:row>
      <xdr:rowOff>112014</xdr:rowOff>
    </xdr:to>
    <xdr:cxnSp macro="">
      <xdr:nvCxnSpPr>
        <xdr:cNvPr id="197" name="直線コネクタ 196"/>
        <xdr:cNvCxnSpPr/>
      </xdr:nvCxnSpPr>
      <xdr:spPr>
        <a:xfrm flipV="1">
          <a:off x="10476865" y="974064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98"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199" name="直線コネクタ 198"/>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86123</xdr:rowOff>
    </xdr:from>
    <xdr:ext cx="469744" cy="259045"/>
    <xdr:sp macro="" textlink="">
      <xdr:nvSpPr>
        <xdr:cNvPr id="200" name="【体育館・プール】&#10;一人当たり面積最大値テキスト"/>
        <xdr:cNvSpPr txBox="1"/>
      </xdr:nvSpPr>
      <xdr:spPr>
        <a:xfrm>
          <a:off x="10515600" y="951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139446</xdr:rowOff>
    </xdr:from>
    <xdr:to>
      <xdr:col>55</xdr:col>
      <xdr:colOff>88900</xdr:colOff>
      <xdr:row>56</xdr:row>
      <xdr:rowOff>139446</xdr:rowOff>
    </xdr:to>
    <xdr:cxnSp macro="">
      <xdr:nvCxnSpPr>
        <xdr:cNvPr id="201" name="直線コネクタ 200"/>
        <xdr:cNvCxnSpPr/>
      </xdr:nvCxnSpPr>
      <xdr:spPr>
        <a:xfrm>
          <a:off x="10388600" y="974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136669</xdr:rowOff>
    </xdr:from>
    <xdr:ext cx="469744" cy="259045"/>
    <xdr:sp macro="" textlink="">
      <xdr:nvSpPr>
        <xdr:cNvPr id="202" name="【体育館・プール】&#10;一人当たり面積平均値テキスト"/>
        <xdr:cNvSpPr txBox="1"/>
      </xdr:nvSpPr>
      <xdr:spPr>
        <a:xfrm>
          <a:off x="10515600" y="1025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113792</xdr:rowOff>
    </xdr:from>
    <xdr:to>
      <xdr:col>55</xdr:col>
      <xdr:colOff>50800</xdr:colOff>
      <xdr:row>61</xdr:row>
      <xdr:rowOff>43942</xdr:rowOff>
    </xdr:to>
    <xdr:sp macro="" textlink="">
      <xdr:nvSpPr>
        <xdr:cNvPr id="203" name="フローチャート: 判断 202"/>
        <xdr:cNvSpPr/>
      </xdr:nvSpPr>
      <xdr:spPr>
        <a:xfrm>
          <a:off x="10426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102362</xdr:rowOff>
    </xdr:from>
    <xdr:to>
      <xdr:col>50</xdr:col>
      <xdr:colOff>165100</xdr:colOff>
      <xdr:row>61</xdr:row>
      <xdr:rowOff>32512</xdr:rowOff>
    </xdr:to>
    <xdr:sp macro="" textlink="">
      <xdr:nvSpPr>
        <xdr:cNvPr id="204" name="フローチャート: 判断 203"/>
        <xdr:cNvSpPr/>
      </xdr:nvSpPr>
      <xdr:spPr>
        <a:xfrm>
          <a:off x="9588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26924</xdr:rowOff>
    </xdr:from>
    <xdr:to>
      <xdr:col>46</xdr:col>
      <xdr:colOff>38100</xdr:colOff>
      <xdr:row>61</xdr:row>
      <xdr:rowOff>128524</xdr:rowOff>
    </xdr:to>
    <xdr:sp macro="" textlink="">
      <xdr:nvSpPr>
        <xdr:cNvPr id="205" name="フローチャート: 判断 204"/>
        <xdr:cNvSpPr/>
      </xdr:nvSpPr>
      <xdr:spPr>
        <a:xfrm>
          <a:off x="8699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109220</xdr:rowOff>
    </xdr:from>
    <xdr:to>
      <xdr:col>55</xdr:col>
      <xdr:colOff>50800</xdr:colOff>
      <xdr:row>63</xdr:row>
      <xdr:rowOff>39370</xdr:rowOff>
    </xdr:to>
    <xdr:sp macro="" textlink="">
      <xdr:nvSpPr>
        <xdr:cNvPr id="211" name="楕円 210"/>
        <xdr:cNvSpPr/>
      </xdr:nvSpPr>
      <xdr:spPr>
        <a:xfrm>
          <a:off x="104267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24147</xdr:rowOff>
    </xdr:from>
    <xdr:ext cx="469744" cy="259045"/>
    <xdr:sp macro="" textlink="">
      <xdr:nvSpPr>
        <xdr:cNvPr id="212" name="【体育館・プール】&#10;一人当たり面積該当値テキスト"/>
        <xdr:cNvSpPr txBox="1"/>
      </xdr:nvSpPr>
      <xdr:spPr>
        <a:xfrm>
          <a:off x="10515600" y="1065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154940</xdr:rowOff>
    </xdr:from>
    <xdr:to>
      <xdr:col>50</xdr:col>
      <xdr:colOff>165100</xdr:colOff>
      <xdr:row>63</xdr:row>
      <xdr:rowOff>85090</xdr:rowOff>
    </xdr:to>
    <xdr:sp macro="" textlink="">
      <xdr:nvSpPr>
        <xdr:cNvPr id="213" name="楕円 212"/>
        <xdr:cNvSpPr/>
      </xdr:nvSpPr>
      <xdr:spPr>
        <a:xfrm>
          <a:off x="9588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160020</xdr:rowOff>
    </xdr:from>
    <xdr:to>
      <xdr:col>55</xdr:col>
      <xdr:colOff>0</xdr:colOff>
      <xdr:row>63</xdr:row>
      <xdr:rowOff>34290</xdr:rowOff>
    </xdr:to>
    <xdr:cxnSp macro="">
      <xdr:nvCxnSpPr>
        <xdr:cNvPr id="214" name="直線コネクタ 213"/>
        <xdr:cNvCxnSpPr/>
      </xdr:nvCxnSpPr>
      <xdr:spPr>
        <a:xfrm flipV="1">
          <a:off x="9639300" y="107899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157226</xdr:rowOff>
    </xdr:from>
    <xdr:to>
      <xdr:col>46</xdr:col>
      <xdr:colOff>38100</xdr:colOff>
      <xdr:row>63</xdr:row>
      <xdr:rowOff>87376</xdr:rowOff>
    </xdr:to>
    <xdr:sp macro="" textlink="">
      <xdr:nvSpPr>
        <xdr:cNvPr id="215" name="楕円 214"/>
        <xdr:cNvSpPr/>
      </xdr:nvSpPr>
      <xdr:spPr>
        <a:xfrm>
          <a:off x="8699500" y="1078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34290</xdr:rowOff>
    </xdr:from>
    <xdr:to>
      <xdr:col>50</xdr:col>
      <xdr:colOff>114300</xdr:colOff>
      <xdr:row>63</xdr:row>
      <xdr:rowOff>36576</xdr:rowOff>
    </xdr:to>
    <xdr:cxnSp macro="">
      <xdr:nvCxnSpPr>
        <xdr:cNvPr id="216" name="直線コネクタ 215"/>
        <xdr:cNvCxnSpPr/>
      </xdr:nvCxnSpPr>
      <xdr:spPr>
        <a:xfrm flipV="1">
          <a:off x="8750300" y="1083564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49039</xdr:rowOff>
    </xdr:from>
    <xdr:ext cx="469744" cy="259045"/>
    <xdr:sp macro="" textlink="">
      <xdr:nvSpPr>
        <xdr:cNvPr id="217" name="n_1aveValue【体育館・プール】&#10;一人当たり面積"/>
        <xdr:cNvSpPr txBox="1"/>
      </xdr:nvSpPr>
      <xdr:spPr>
        <a:xfrm>
          <a:off x="93917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145051</xdr:rowOff>
    </xdr:from>
    <xdr:ext cx="469744" cy="259045"/>
    <xdr:sp macro="" textlink="">
      <xdr:nvSpPr>
        <xdr:cNvPr id="218" name="n_2aveValue【体育館・プール】&#10;一人当たり面積"/>
        <xdr:cNvSpPr txBox="1"/>
      </xdr:nvSpPr>
      <xdr:spPr>
        <a:xfrm>
          <a:off x="8515427" y="1026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76217</xdr:rowOff>
    </xdr:from>
    <xdr:ext cx="469744" cy="259045"/>
    <xdr:sp macro="" textlink="">
      <xdr:nvSpPr>
        <xdr:cNvPr id="219" name="n_1mainValue【体育館・プール】&#10;一人当たり面積"/>
        <xdr:cNvSpPr txBox="1"/>
      </xdr:nvSpPr>
      <xdr:spPr>
        <a:xfrm>
          <a:off x="9391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78503</xdr:rowOff>
    </xdr:from>
    <xdr:ext cx="469744" cy="259045"/>
    <xdr:sp macro="" textlink="">
      <xdr:nvSpPr>
        <xdr:cNvPr id="220" name="n_2mainValue【体育館・プール】&#10;一人当たり面積"/>
        <xdr:cNvSpPr txBox="1"/>
      </xdr:nvSpPr>
      <xdr:spPr>
        <a:xfrm>
          <a:off x="8515427" y="1087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6" name="正方形/長方形 23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7" name="正方形/長方形 23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8" name="正方形/長方形 23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9" name="正方形/長方形 23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0" name="正方形/長方形 23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1" name="正方形/長方形 24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2" name="正方形/長方形 24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3" name="正方形/長方形 24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4" name="正方形/長方形 24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5" name="テキスト ボックス 24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6" name="直線コネクタ 24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47" name="直線コネクタ 246"/>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48" name="テキスト ボックス 247"/>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49" name="直線コネクタ 248"/>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50" name="テキスト ボックス 249"/>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51" name="直線コネクタ 250"/>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52" name="テキスト ボックス 251"/>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53" name="直線コネクタ 252"/>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54" name="テキスト ボックス 253"/>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55" name="直線コネクタ 254"/>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56" name="テキスト ボックス 255"/>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57" name="直線コネクタ 256"/>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58" name="テキスト ボックス 257"/>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9" name="直線コネクタ 25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0" name="テキスト ボックス 25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4355</xdr:rowOff>
    </xdr:to>
    <xdr:cxnSp macro="">
      <xdr:nvCxnSpPr>
        <xdr:cNvPr id="262" name="直線コネクタ 261"/>
        <xdr:cNvCxnSpPr/>
      </xdr:nvCxnSpPr>
      <xdr:spPr>
        <a:xfrm flipV="1">
          <a:off x="4634865" y="17221200"/>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8182</xdr:rowOff>
    </xdr:from>
    <xdr:ext cx="340478" cy="259045"/>
    <xdr:sp macro="" textlink="">
      <xdr:nvSpPr>
        <xdr:cNvPr id="263" name="【市民会館】&#10;有形固定資産減価償却率最小値テキスト"/>
        <xdr:cNvSpPr txBox="1"/>
      </xdr:nvSpPr>
      <xdr:spPr>
        <a:xfrm>
          <a:off x="4673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4355</xdr:rowOff>
    </xdr:from>
    <xdr:to>
      <xdr:col>24</xdr:col>
      <xdr:colOff>152400</xdr:colOff>
      <xdr:row>109</xdr:row>
      <xdr:rowOff>4355</xdr:rowOff>
    </xdr:to>
    <xdr:cxnSp macro="">
      <xdr:nvCxnSpPr>
        <xdr:cNvPr id="264" name="直線コネクタ 263"/>
        <xdr:cNvCxnSpPr/>
      </xdr:nvCxnSpPr>
      <xdr:spPr>
        <a:xfrm>
          <a:off x="4546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265"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266" name="直線コネクタ 265"/>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36847</xdr:rowOff>
    </xdr:from>
    <xdr:ext cx="405111" cy="259045"/>
    <xdr:sp macro="" textlink="">
      <xdr:nvSpPr>
        <xdr:cNvPr id="267" name="【市民会館】&#10;有形固定資産減価償却率平均値テキスト"/>
        <xdr:cNvSpPr txBox="1"/>
      </xdr:nvSpPr>
      <xdr:spPr>
        <a:xfrm>
          <a:off x="4673600" y="1769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268" name="フローチャート: 判断 267"/>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28666</xdr:rowOff>
    </xdr:from>
    <xdr:to>
      <xdr:col>20</xdr:col>
      <xdr:colOff>38100</xdr:colOff>
      <xdr:row>104</xdr:row>
      <xdr:rowOff>130266</xdr:rowOff>
    </xdr:to>
    <xdr:sp macro="" textlink="">
      <xdr:nvSpPr>
        <xdr:cNvPr id="269" name="フローチャート: 判断 268"/>
        <xdr:cNvSpPr/>
      </xdr:nvSpPr>
      <xdr:spPr>
        <a:xfrm>
          <a:off x="3746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131536</xdr:rowOff>
    </xdr:from>
    <xdr:to>
      <xdr:col>15</xdr:col>
      <xdr:colOff>101600</xdr:colOff>
      <xdr:row>104</xdr:row>
      <xdr:rowOff>61686</xdr:rowOff>
    </xdr:to>
    <xdr:sp macro="" textlink="">
      <xdr:nvSpPr>
        <xdr:cNvPr id="270" name="フローチャート: 判断 269"/>
        <xdr:cNvSpPr/>
      </xdr:nvSpPr>
      <xdr:spPr>
        <a:xfrm>
          <a:off x="2857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71" name="テキスト ボックス 27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2" name="テキスト ボックス 27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3" name="テキスト ボックス 27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4" name="テキスト ボックス 27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5" name="テキスト ボックス 27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133169</xdr:rowOff>
    </xdr:from>
    <xdr:to>
      <xdr:col>24</xdr:col>
      <xdr:colOff>114300</xdr:colOff>
      <xdr:row>105</xdr:row>
      <xdr:rowOff>63319</xdr:rowOff>
    </xdr:to>
    <xdr:sp macro="" textlink="">
      <xdr:nvSpPr>
        <xdr:cNvPr id="276" name="楕円 275"/>
        <xdr:cNvSpPr/>
      </xdr:nvSpPr>
      <xdr:spPr>
        <a:xfrm>
          <a:off x="4584700" y="1796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111596</xdr:rowOff>
    </xdr:from>
    <xdr:ext cx="405111" cy="259045"/>
    <xdr:sp macro="" textlink="">
      <xdr:nvSpPr>
        <xdr:cNvPr id="277" name="【市民会館】&#10;有形固定資産減価償却率該当値テキスト"/>
        <xdr:cNvSpPr txBox="1"/>
      </xdr:nvSpPr>
      <xdr:spPr>
        <a:xfrm>
          <a:off x="4673600" y="1794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164193</xdr:rowOff>
    </xdr:from>
    <xdr:to>
      <xdr:col>20</xdr:col>
      <xdr:colOff>38100</xdr:colOff>
      <xdr:row>105</xdr:row>
      <xdr:rowOff>94343</xdr:rowOff>
    </xdr:to>
    <xdr:sp macro="" textlink="">
      <xdr:nvSpPr>
        <xdr:cNvPr id="278" name="楕円 277"/>
        <xdr:cNvSpPr/>
      </xdr:nvSpPr>
      <xdr:spPr>
        <a:xfrm>
          <a:off x="3746500" y="179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12519</xdr:rowOff>
    </xdr:from>
    <xdr:to>
      <xdr:col>24</xdr:col>
      <xdr:colOff>63500</xdr:colOff>
      <xdr:row>105</xdr:row>
      <xdr:rowOff>43543</xdr:rowOff>
    </xdr:to>
    <xdr:cxnSp macro="">
      <xdr:nvCxnSpPr>
        <xdr:cNvPr id="279" name="直線コネクタ 278"/>
        <xdr:cNvCxnSpPr/>
      </xdr:nvCxnSpPr>
      <xdr:spPr>
        <a:xfrm flipV="1">
          <a:off x="3797300" y="18014769"/>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25400</xdr:rowOff>
    </xdr:from>
    <xdr:to>
      <xdr:col>15</xdr:col>
      <xdr:colOff>101600</xdr:colOff>
      <xdr:row>105</xdr:row>
      <xdr:rowOff>127000</xdr:rowOff>
    </xdr:to>
    <xdr:sp macro="" textlink="">
      <xdr:nvSpPr>
        <xdr:cNvPr id="280" name="楕円 279"/>
        <xdr:cNvSpPr/>
      </xdr:nvSpPr>
      <xdr:spPr>
        <a:xfrm>
          <a:off x="2857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43543</xdr:rowOff>
    </xdr:from>
    <xdr:to>
      <xdr:col>19</xdr:col>
      <xdr:colOff>177800</xdr:colOff>
      <xdr:row>105</xdr:row>
      <xdr:rowOff>76200</xdr:rowOff>
    </xdr:to>
    <xdr:cxnSp macro="">
      <xdr:nvCxnSpPr>
        <xdr:cNvPr id="281" name="直線コネクタ 280"/>
        <xdr:cNvCxnSpPr/>
      </xdr:nvCxnSpPr>
      <xdr:spPr>
        <a:xfrm flipV="1">
          <a:off x="2908300" y="1804579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146793</xdr:rowOff>
    </xdr:from>
    <xdr:ext cx="405111" cy="259045"/>
    <xdr:sp macro="" textlink="">
      <xdr:nvSpPr>
        <xdr:cNvPr id="282" name="n_1aveValue【市民会館】&#10;有形固定資産減価償却率"/>
        <xdr:cNvSpPr txBox="1"/>
      </xdr:nvSpPr>
      <xdr:spPr>
        <a:xfrm>
          <a:off x="35820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78213</xdr:rowOff>
    </xdr:from>
    <xdr:ext cx="405111" cy="259045"/>
    <xdr:sp macro="" textlink="">
      <xdr:nvSpPr>
        <xdr:cNvPr id="283" name="n_2aveValue【市民会館】&#10;有形固定資産減価償却率"/>
        <xdr:cNvSpPr txBox="1"/>
      </xdr:nvSpPr>
      <xdr:spPr>
        <a:xfrm>
          <a:off x="2705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85470</xdr:rowOff>
    </xdr:from>
    <xdr:ext cx="405111" cy="259045"/>
    <xdr:sp macro="" textlink="">
      <xdr:nvSpPr>
        <xdr:cNvPr id="284" name="n_1mainValue【市民会館】&#10;有形固定資産減価償却率"/>
        <xdr:cNvSpPr txBox="1"/>
      </xdr:nvSpPr>
      <xdr:spPr>
        <a:xfrm>
          <a:off x="35820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118127</xdr:rowOff>
    </xdr:from>
    <xdr:ext cx="405111" cy="259045"/>
    <xdr:sp macro="" textlink="">
      <xdr:nvSpPr>
        <xdr:cNvPr id="285" name="n_2mainValue【市民会館】&#10;有形固定資産減価償却率"/>
        <xdr:cNvSpPr txBox="1"/>
      </xdr:nvSpPr>
      <xdr:spPr>
        <a:xfrm>
          <a:off x="2705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4" name="テキスト ボックス 29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5" name="直線コネクタ 29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96" name="直線コネクタ 29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297" name="テキスト ボックス 29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98" name="直線コネクタ 29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299" name="テキスト ボックス 29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00" name="直線コネクタ 29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01" name="テキスト ボックス 30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02" name="直線コネクタ 30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03" name="テキスト ボックス 30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4" name="直線コネクタ 30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5" name="テキスト ボックス 30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151637</xdr:rowOff>
    </xdr:from>
    <xdr:to>
      <xdr:col>54</xdr:col>
      <xdr:colOff>189865</xdr:colOff>
      <xdr:row>107</xdr:row>
      <xdr:rowOff>78487</xdr:rowOff>
    </xdr:to>
    <xdr:cxnSp macro="">
      <xdr:nvCxnSpPr>
        <xdr:cNvPr id="307" name="直線コネクタ 306"/>
        <xdr:cNvCxnSpPr/>
      </xdr:nvCxnSpPr>
      <xdr:spPr>
        <a:xfrm flipV="1">
          <a:off x="10476865" y="17125187"/>
          <a:ext cx="0" cy="1298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308"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309" name="直線コネクタ 308"/>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98314</xdr:rowOff>
    </xdr:from>
    <xdr:ext cx="469744" cy="259045"/>
    <xdr:sp macro="" textlink="">
      <xdr:nvSpPr>
        <xdr:cNvPr id="310" name="【市民会館】&#10;一人当たり面積最大値テキスト"/>
        <xdr:cNvSpPr txBox="1"/>
      </xdr:nvSpPr>
      <xdr:spPr>
        <a:xfrm>
          <a:off x="10515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151637</xdr:rowOff>
    </xdr:from>
    <xdr:to>
      <xdr:col>55</xdr:col>
      <xdr:colOff>88900</xdr:colOff>
      <xdr:row>99</xdr:row>
      <xdr:rowOff>151637</xdr:rowOff>
    </xdr:to>
    <xdr:cxnSp macro="">
      <xdr:nvCxnSpPr>
        <xdr:cNvPr id="311" name="直線コネクタ 310"/>
        <xdr:cNvCxnSpPr/>
      </xdr:nvCxnSpPr>
      <xdr:spPr>
        <a:xfrm>
          <a:off x="10388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154703</xdr:rowOff>
    </xdr:from>
    <xdr:ext cx="469744" cy="259045"/>
    <xdr:sp macro="" textlink="">
      <xdr:nvSpPr>
        <xdr:cNvPr id="312" name="【市民会館】&#10;一人当たり面積平均値テキスト"/>
        <xdr:cNvSpPr txBox="1"/>
      </xdr:nvSpPr>
      <xdr:spPr>
        <a:xfrm>
          <a:off x="10515600" y="1798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313" name="フローチャート: 判断 312"/>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4826</xdr:rowOff>
    </xdr:from>
    <xdr:to>
      <xdr:col>50</xdr:col>
      <xdr:colOff>165100</xdr:colOff>
      <xdr:row>105</xdr:row>
      <xdr:rowOff>106426</xdr:rowOff>
    </xdr:to>
    <xdr:sp macro="" textlink="">
      <xdr:nvSpPr>
        <xdr:cNvPr id="314" name="フローチャート: 判断 313"/>
        <xdr:cNvSpPr/>
      </xdr:nvSpPr>
      <xdr:spPr>
        <a:xfrm>
          <a:off x="9588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45974</xdr:rowOff>
    </xdr:from>
    <xdr:to>
      <xdr:col>46</xdr:col>
      <xdr:colOff>38100</xdr:colOff>
      <xdr:row>105</xdr:row>
      <xdr:rowOff>147574</xdr:rowOff>
    </xdr:to>
    <xdr:sp macro="" textlink="">
      <xdr:nvSpPr>
        <xdr:cNvPr id="315" name="フローチャート: 判断 314"/>
        <xdr:cNvSpPr/>
      </xdr:nvSpPr>
      <xdr:spPr>
        <a:xfrm>
          <a:off x="8699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16" name="テキスト ボックス 31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7" name="テキスト ボックス 31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18" name="テキスト ボックス 31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19" name="テキスト ボックス 31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0" name="テキスト ボックス 31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169418</xdr:rowOff>
    </xdr:from>
    <xdr:to>
      <xdr:col>55</xdr:col>
      <xdr:colOff>50800</xdr:colOff>
      <xdr:row>102</xdr:row>
      <xdr:rowOff>99568</xdr:rowOff>
    </xdr:to>
    <xdr:sp macro="" textlink="">
      <xdr:nvSpPr>
        <xdr:cNvPr id="321" name="楕円 320"/>
        <xdr:cNvSpPr/>
      </xdr:nvSpPr>
      <xdr:spPr>
        <a:xfrm>
          <a:off x="10426700" y="1748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20845</xdr:rowOff>
    </xdr:from>
    <xdr:ext cx="469744" cy="259045"/>
    <xdr:sp macro="" textlink="">
      <xdr:nvSpPr>
        <xdr:cNvPr id="322" name="【市民会館】&#10;一人当たり面積該当値テキスト"/>
        <xdr:cNvSpPr txBox="1"/>
      </xdr:nvSpPr>
      <xdr:spPr>
        <a:xfrm>
          <a:off x="10515600" y="1733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2539</xdr:rowOff>
    </xdr:from>
    <xdr:to>
      <xdr:col>50</xdr:col>
      <xdr:colOff>165100</xdr:colOff>
      <xdr:row>102</xdr:row>
      <xdr:rowOff>104139</xdr:rowOff>
    </xdr:to>
    <xdr:sp macro="" textlink="">
      <xdr:nvSpPr>
        <xdr:cNvPr id="323" name="楕円 322"/>
        <xdr:cNvSpPr/>
      </xdr:nvSpPr>
      <xdr:spPr>
        <a:xfrm>
          <a:off x="9588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48768</xdr:rowOff>
    </xdr:from>
    <xdr:to>
      <xdr:col>55</xdr:col>
      <xdr:colOff>0</xdr:colOff>
      <xdr:row>102</xdr:row>
      <xdr:rowOff>53339</xdr:rowOff>
    </xdr:to>
    <xdr:cxnSp macro="">
      <xdr:nvCxnSpPr>
        <xdr:cNvPr id="324" name="直線コネクタ 323"/>
        <xdr:cNvCxnSpPr/>
      </xdr:nvCxnSpPr>
      <xdr:spPr>
        <a:xfrm flipV="1">
          <a:off x="9639300" y="17536668"/>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11685</xdr:rowOff>
    </xdr:from>
    <xdr:to>
      <xdr:col>46</xdr:col>
      <xdr:colOff>38100</xdr:colOff>
      <xdr:row>102</xdr:row>
      <xdr:rowOff>113285</xdr:rowOff>
    </xdr:to>
    <xdr:sp macro="" textlink="">
      <xdr:nvSpPr>
        <xdr:cNvPr id="325" name="楕円 324"/>
        <xdr:cNvSpPr/>
      </xdr:nvSpPr>
      <xdr:spPr>
        <a:xfrm>
          <a:off x="8699500" y="1749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53339</xdr:rowOff>
    </xdr:from>
    <xdr:to>
      <xdr:col>50</xdr:col>
      <xdr:colOff>114300</xdr:colOff>
      <xdr:row>102</xdr:row>
      <xdr:rowOff>62485</xdr:rowOff>
    </xdr:to>
    <xdr:cxnSp macro="">
      <xdr:nvCxnSpPr>
        <xdr:cNvPr id="326" name="直線コネクタ 325"/>
        <xdr:cNvCxnSpPr/>
      </xdr:nvCxnSpPr>
      <xdr:spPr>
        <a:xfrm flipV="1">
          <a:off x="8750300" y="175412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97553</xdr:rowOff>
    </xdr:from>
    <xdr:ext cx="469744" cy="259045"/>
    <xdr:sp macro="" textlink="">
      <xdr:nvSpPr>
        <xdr:cNvPr id="327" name="n_1aveValue【市民会館】&#10;一人当たり面積"/>
        <xdr:cNvSpPr txBox="1"/>
      </xdr:nvSpPr>
      <xdr:spPr>
        <a:xfrm>
          <a:off x="93917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138701</xdr:rowOff>
    </xdr:from>
    <xdr:ext cx="469744" cy="259045"/>
    <xdr:sp macro="" textlink="">
      <xdr:nvSpPr>
        <xdr:cNvPr id="328" name="n_2aveValue【市民会館】&#10;一人当たり面積"/>
        <xdr:cNvSpPr txBox="1"/>
      </xdr:nvSpPr>
      <xdr:spPr>
        <a:xfrm>
          <a:off x="8515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120666</xdr:rowOff>
    </xdr:from>
    <xdr:ext cx="469744" cy="259045"/>
    <xdr:sp macro="" textlink="">
      <xdr:nvSpPr>
        <xdr:cNvPr id="329" name="n_1mainValue【市民会館】&#10;一人当たり面積"/>
        <xdr:cNvSpPr txBox="1"/>
      </xdr:nvSpPr>
      <xdr:spPr>
        <a:xfrm>
          <a:off x="9391727" y="1726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129812</xdr:rowOff>
    </xdr:from>
    <xdr:ext cx="469744" cy="259045"/>
    <xdr:sp macro="" textlink="">
      <xdr:nvSpPr>
        <xdr:cNvPr id="330" name="n_2mainValue【市民会館】&#10;一人当たり面積"/>
        <xdr:cNvSpPr txBox="1"/>
      </xdr:nvSpPr>
      <xdr:spPr>
        <a:xfrm>
          <a:off x="8515427" y="1727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1" name="正方形/長方形 33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2" name="正方形/長方形 3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3" name="正方形/長方形 3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4" name="正方形/長方形 3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5" name="正方形/長方形 3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6" name="正方形/長方形 3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7" name="正方形/長方形 3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8" name="正方形/長方形 33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9" name="テキスト ボックス 33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0" name="直線コネクタ 33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1" name="直線コネクタ 34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2" name="テキスト ボックス 341"/>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3" name="直線コネクタ 34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4" name="テキスト ボックス 34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5" name="直線コネクタ 34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6" name="テキスト ボックス 34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7" name="直線コネクタ 34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8" name="テキスト ボックス 34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49" name="直線コネクタ 34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0" name="テキスト ボックス 34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1" name="直線コネクタ 35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2" name="テキスト ボックス 351"/>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3" name="直線コネクタ 35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4" name="テキスト ボックス 35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32113</xdr:rowOff>
    </xdr:from>
    <xdr:to>
      <xdr:col>85</xdr:col>
      <xdr:colOff>126364</xdr:colOff>
      <xdr:row>41</xdr:row>
      <xdr:rowOff>27215</xdr:rowOff>
    </xdr:to>
    <xdr:cxnSp macro="">
      <xdr:nvCxnSpPr>
        <xdr:cNvPr id="356" name="直線コネクタ 355"/>
        <xdr:cNvCxnSpPr/>
      </xdr:nvCxnSpPr>
      <xdr:spPr>
        <a:xfrm flipV="1">
          <a:off x="16318864" y="5689963"/>
          <a:ext cx="0" cy="1366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31042</xdr:rowOff>
    </xdr:from>
    <xdr:ext cx="405111" cy="259045"/>
    <xdr:sp macro="" textlink="">
      <xdr:nvSpPr>
        <xdr:cNvPr id="357" name="【一般廃棄物処理施設】&#10;有形固定資産減価償却率最小値テキスト"/>
        <xdr:cNvSpPr txBox="1"/>
      </xdr:nvSpPr>
      <xdr:spPr>
        <a:xfrm>
          <a:off x="16357600" y="706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27215</xdr:rowOff>
    </xdr:from>
    <xdr:to>
      <xdr:col>86</xdr:col>
      <xdr:colOff>25400</xdr:colOff>
      <xdr:row>41</xdr:row>
      <xdr:rowOff>27215</xdr:rowOff>
    </xdr:to>
    <xdr:cxnSp macro="">
      <xdr:nvCxnSpPr>
        <xdr:cNvPr id="358" name="直線コネクタ 357"/>
        <xdr:cNvCxnSpPr/>
      </xdr:nvCxnSpPr>
      <xdr:spPr>
        <a:xfrm>
          <a:off x="16230600" y="705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150240</xdr:rowOff>
    </xdr:from>
    <xdr:ext cx="405111" cy="259045"/>
    <xdr:sp macro="" textlink="">
      <xdr:nvSpPr>
        <xdr:cNvPr id="359" name="【一般廃棄物処理施設】&#10;有形固定資産減価償却率最大値テキスト"/>
        <xdr:cNvSpPr txBox="1"/>
      </xdr:nvSpPr>
      <xdr:spPr>
        <a:xfrm>
          <a:off x="16357600"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32113</xdr:rowOff>
    </xdr:from>
    <xdr:to>
      <xdr:col>86</xdr:col>
      <xdr:colOff>25400</xdr:colOff>
      <xdr:row>33</xdr:row>
      <xdr:rowOff>32113</xdr:rowOff>
    </xdr:to>
    <xdr:cxnSp macro="">
      <xdr:nvCxnSpPr>
        <xdr:cNvPr id="360" name="直線コネクタ 359"/>
        <xdr:cNvCxnSpPr/>
      </xdr:nvCxnSpPr>
      <xdr:spPr>
        <a:xfrm>
          <a:off x="16230600" y="568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150784</xdr:rowOff>
    </xdr:from>
    <xdr:ext cx="405111" cy="259045"/>
    <xdr:sp macro="" textlink="">
      <xdr:nvSpPr>
        <xdr:cNvPr id="361" name="【一般廃棄物処理施設】&#10;有形固定資産減価償却率平均値テキスト"/>
        <xdr:cNvSpPr txBox="1"/>
      </xdr:nvSpPr>
      <xdr:spPr>
        <a:xfrm>
          <a:off x="16357600" y="632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362" name="フローチャート: 判断 361"/>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30299</xdr:rowOff>
    </xdr:from>
    <xdr:to>
      <xdr:col>81</xdr:col>
      <xdr:colOff>101600</xdr:colOff>
      <xdr:row>37</xdr:row>
      <xdr:rowOff>131899</xdr:rowOff>
    </xdr:to>
    <xdr:sp macro="" textlink="">
      <xdr:nvSpPr>
        <xdr:cNvPr id="363" name="フローチャート: 判断 362"/>
        <xdr:cNvSpPr/>
      </xdr:nvSpPr>
      <xdr:spPr>
        <a:xfrm>
          <a:off x="15430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160927</xdr:rowOff>
    </xdr:from>
    <xdr:to>
      <xdr:col>76</xdr:col>
      <xdr:colOff>165100</xdr:colOff>
      <xdr:row>37</xdr:row>
      <xdr:rowOff>91077</xdr:rowOff>
    </xdr:to>
    <xdr:sp macro="" textlink="">
      <xdr:nvSpPr>
        <xdr:cNvPr id="364" name="フローチャート: 判断 363"/>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5" name="テキスト ボックス 36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6" name="テキスト ボックス 36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7" name="テキスト ボックス 36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8" name="テキスト ボックス 36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9" name="テキスト ボックス 36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167458</xdr:rowOff>
    </xdr:from>
    <xdr:to>
      <xdr:col>85</xdr:col>
      <xdr:colOff>177800</xdr:colOff>
      <xdr:row>35</xdr:row>
      <xdr:rowOff>97608</xdr:rowOff>
    </xdr:to>
    <xdr:sp macro="" textlink="">
      <xdr:nvSpPr>
        <xdr:cNvPr id="370" name="楕円 369"/>
        <xdr:cNvSpPr/>
      </xdr:nvSpPr>
      <xdr:spPr>
        <a:xfrm>
          <a:off x="16268700" y="599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18885</xdr:rowOff>
    </xdr:from>
    <xdr:ext cx="405111" cy="259045"/>
    <xdr:sp macro="" textlink="">
      <xdr:nvSpPr>
        <xdr:cNvPr id="371" name="【一般廃棄物処理施設】&#10;有形固定資産減価償却率該当値テキスト"/>
        <xdr:cNvSpPr txBox="1"/>
      </xdr:nvSpPr>
      <xdr:spPr>
        <a:xfrm>
          <a:off x="16357600" y="584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33564</xdr:rowOff>
    </xdr:from>
    <xdr:to>
      <xdr:col>81</xdr:col>
      <xdr:colOff>101600</xdr:colOff>
      <xdr:row>35</xdr:row>
      <xdr:rowOff>135164</xdr:rowOff>
    </xdr:to>
    <xdr:sp macro="" textlink="">
      <xdr:nvSpPr>
        <xdr:cNvPr id="372" name="楕円 371"/>
        <xdr:cNvSpPr/>
      </xdr:nvSpPr>
      <xdr:spPr>
        <a:xfrm>
          <a:off x="15430500" y="603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46808</xdr:rowOff>
    </xdr:from>
    <xdr:to>
      <xdr:col>85</xdr:col>
      <xdr:colOff>127000</xdr:colOff>
      <xdr:row>35</xdr:row>
      <xdr:rowOff>84364</xdr:rowOff>
    </xdr:to>
    <xdr:cxnSp macro="">
      <xdr:nvCxnSpPr>
        <xdr:cNvPr id="373" name="直線コネクタ 372"/>
        <xdr:cNvCxnSpPr/>
      </xdr:nvCxnSpPr>
      <xdr:spPr>
        <a:xfrm flipV="1">
          <a:off x="15481300" y="6047558"/>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89081</xdr:rowOff>
    </xdr:from>
    <xdr:to>
      <xdr:col>76</xdr:col>
      <xdr:colOff>165100</xdr:colOff>
      <xdr:row>35</xdr:row>
      <xdr:rowOff>19231</xdr:rowOff>
    </xdr:to>
    <xdr:sp macro="" textlink="">
      <xdr:nvSpPr>
        <xdr:cNvPr id="374" name="楕円 373"/>
        <xdr:cNvSpPr/>
      </xdr:nvSpPr>
      <xdr:spPr>
        <a:xfrm>
          <a:off x="14541500" y="591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139881</xdr:rowOff>
    </xdr:from>
    <xdr:to>
      <xdr:col>81</xdr:col>
      <xdr:colOff>50800</xdr:colOff>
      <xdr:row>35</xdr:row>
      <xdr:rowOff>84364</xdr:rowOff>
    </xdr:to>
    <xdr:cxnSp macro="">
      <xdr:nvCxnSpPr>
        <xdr:cNvPr id="375" name="直線コネクタ 374"/>
        <xdr:cNvCxnSpPr/>
      </xdr:nvCxnSpPr>
      <xdr:spPr>
        <a:xfrm>
          <a:off x="14592300" y="5969181"/>
          <a:ext cx="889000"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123026</xdr:rowOff>
    </xdr:from>
    <xdr:ext cx="405111" cy="259045"/>
    <xdr:sp macro="" textlink="">
      <xdr:nvSpPr>
        <xdr:cNvPr id="376" name="n_1aveValue【一般廃棄物処理施設】&#10;有形固定資産減価償却率"/>
        <xdr:cNvSpPr txBox="1"/>
      </xdr:nvSpPr>
      <xdr:spPr>
        <a:xfrm>
          <a:off x="152660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82204</xdr:rowOff>
    </xdr:from>
    <xdr:ext cx="405111" cy="259045"/>
    <xdr:sp macro="" textlink="">
      <xdr:nvSpPr>
        <xdr:cNvPr id="377" name="n_2aveValue【一般廃棄物処理施設】&#10;有形固定資産減価償却率"/>
        <xdr:cNvSpPr txBox="1"/>
      </xdr:nvSpPr>
      <xdr:spPr>
        <a:xfrm>
          <a:off x="14389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151691</xdr:rowOff>
    </xdr:from>
    <xdr:ext cx="405111" cy="259045"/>
    <xdr:sp macro="" textlink="">
      <xdr:nvSpPr>
        <xdr:cNvPr id="378" name="n_1mainValue【一般廃棄物処理施設】&#10;有形固定資産減価償却率"/>
        <xdr:cNvSpPr txBox="1"/>
      </xdr:nvSpPr>
      <xdr:spPr>
        <a:xfrm>
          <a:off x="15266044" y="580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35758</xdr:rowOff>
    </xdr:from>
    <xdr:ext cx="405111" cy="259045"/>
    <xdr:sp macro="" textlink="">
      <xdr:nvSpPr>
        <xdr:cNvPr id="379" name="n_2mainValue【一般廃棄物処理施設】&#10;有形固定資産減価償却率"/>
        <xdr:cNvSpPr txBox="1"/>
      </xdr:nvSpPr>
      <xdr:spPr>
        <a:xfrm>
          <a:off x="14389744" y="569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0" name="正方形/長方形 3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1" name="正方形/長方形 38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2" name="正方形/長方形 38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3" name="正方形/長方形 38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4" name="正方形/長方形 38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5" name="正方形/長方形 38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6" name="正方形/長方形 38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7" name="正方形/長方形 38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8" name="テキスト ボックス 38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9" name="直線コネクタ 38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390" name="直線コネクタ 389"/>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391" name="テキスト ボックス 390"/>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2" name="直線コネクタ 39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93" name="テキスト ボックス 39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394" name="直線コネクタ 393"/>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395" name="テキスト ボックス 394"/>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6" name="直線コネクタ 3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397" name="テキスト ボックス 39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162068</xdr:rowOff>
    </xdr:from>
    <xdr:to>
      <xdr:col>116</xdr:col>
      <xdr:colOff>62864</xdr:colOff>
      <xdr:row>41</xdr:row>
      <xdr:rowOff>3871</xdr:rowOff>
    </xdr:to>
    <xdr:cxnSp macro="">
      <xdr:nvCxnSpPr>
        <xdr:cNvPr id="399" name="直線コネクタ 398"/>
        <xdr:cNvCxnSpPr/>
      </xdr:nvCxnSpPr>
      <xdr:spPr>
        <a:xfrm flipV="1">
          <a:off x="22160864" y="5819918"/>
          <a:ext cx="0" cy="1213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7698</xdr:rowOff>
    </xdr:from>
    <xdr:ext cx="469744" cy="259045"/>
    <xdr:sp macro="" textlink="">
      <xdr:nvSpPr>
        <xdr:cNvPr id="400" name="【一般廃棄物処理施設】&#10;一人当たり有形固定資産（償却資産）額最小値テキスト"/>
        <xdr:cNvSpPr txBox="1"/>
      </xdr:nvSpPr>
      <xdr:spPr>
        <a:xfrm>
          <a:off x="22199600" y="703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3871</xdr:rowOff>
    </xdr:from>
    <xdr:to>
      <xdr:col>116</xdr:col>
      <xdr:colOff>152400</xdr:colOff>
      <xdr:row>41</xdr:row>
      <xdr:rowOff>3871</xdr:rowOff>
    </xdr:to>
    <xdr:cxnSp macro="">
      <xdr:nvCxnSpPr>
        <xdr:cNvPr id="401" name="直線コネクタ 400"/>
        <xdr:cNvCxnSpPr/>
      </xdr:nvCxnSpPr>
      <xdr:spPr>
        <a:xfrm>
          <a:off x="22072600" y="7033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108745</xdr:rowOff>
    </xdr:from>
    <xdr:ext cx="599010" cy="259045"/>
    <xdr:sp macro="" textlink="">
      <xdr:nvSpPr>
        <xdr:cNvPr id="402" name="【一般廃棄物処理施設】&#10;一人当たり有形固定資産（償却資産）額最大値テキスト"/>
        <xdr:cNvSpPr txBox="1"/>
      </xdr:nvSpPr>
      <xdr:spPr>
        <a:xfrm>
          <a:off x="22199600" y="559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162068</xdr:rowOff>
    </xdr:from>
    <xdr:to>
      <xdr:col>116</xdr:col>
      <xdr:colOff>152400</xdr:colOff>
      <xdr:row>33</xdr:row>
      <xdr:rowOff>162068</xdr:rowOff>
    </xdr:to>
    <xdr:cxnSp macro="">
      <xdr:nvCxnSpPr>
        <xdr:cNvPr id="403" name="直線コネクタ 402"/>
        <xdr:cNvCxnSpPr/>
      </xdr:nvCxnSpPr>
      <xdr:spPr>
        <a:xfrm>
          <a:off x="22072600" y="581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37070</xdr:rowOff>
    </xdr:from>
    <xdr:ext cx="534377" cy="259045"/>
    <xdr:sp macro="" textlink="">
      <xdr:nvSpPr>
        <xdr:cNvPr id="404" name="【一般廃棄物処理施設】&#10;一人当たり有形固定資産（償却資産）額平均値テキスト"/>
        <xdr:cNvSpPr txBox="1"/>
      </xdr:nvSpPr>
      <xdr:spPr>
        <a:xfrm>
          <a:off x="22199600" y="6380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14193</xdr:rowOff>
    </xdr:from>
    <xdr:to>
      <xdr:col>116</xdr:col>
      <xdr:colOff>114300</xdr:colOff>
      <xdr:row>38</xdr:row>
      <xdr:rowOff>115793</xdr:rowOff>
    </xdr:to>
    <xdr:sp macro="" textlink="">
      <xdr:nvSpPr>
        <xdr:cNvPr id="405" name="フローチャート: 判断 404"/>
        <xdr:cNvSpPr/>
      </xdr:nvSpPr>
      <xdr:spPr>
        <a:xfrm>
          <a:off x="22110700" y="652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47385</xdr:rowOff>
    </xdr:from>
    <xdr:to>
      <xdr:col>112</xdr:col>
      <xdr:colOff>38100</xdr:colOff>
      <xdr:row>38</xdr:row>
      <xdr:rowOff>148985</xdr:rowOff>
    </xdr:to>
    <xdr:sp macro="" textlink="">
      <xdr:nvSpPr>
        <xdr:cNvPr id="406" name="フローチャート: 判断 405"/>
        <xdr:cNvSpPr/>
      </xdr:nvSpPr>
      <xdr:spPr>
        <a:xfrm>
          <a:off x="21272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125978</xdr:rowOff>
    </xdr:from>
    <xdr:to>
      <xdr:col>107</xdr:col>
      <xdr:colOff>101600</xdr:colOff>
      <xdr:row>39</xdr:row>
      <xdr:rowOff>56128</xdr:rowOff>
    </xdr:to>
    <xdr:sp macro="" textlink="">
      <xdr:nvSpPr>
        <xdr:cNvPr id="407" name="フローチャート: 判断 406"/>
        <xdr:cNvSpPr/>
      </xdr:nvSpPr>
      <xdr:spPr>
        <a:xfrm>
          <a:off x="20383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8" name="テキスト ボックス 40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9" name="テキスト ボックス 40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0" name="テキスト ボックス 40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1" name="テキスト ボックス 41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2" name="テキスト ボックス 41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142403</xdr:rowOff>
    </xdr:from>
    <xdr:to>
      <xdr:col>116</xdr:col>
      <xdr:colOff>114300</xdr:colOff>
      <xdr:row>40</xdr:row>
      <xdr:rowOff>72553</xdr:rowOff>
    </xdr:to>
    <xdr:sp macro="" textlink="">
      <xdr:nvSpPr>
        <xdr:cNvPr id="413" name="楕円 412"/>
        <xdr:cNvSpPr/>
      </xdr:nvSpPr>
      <xdr:spPr>
        <a:xfrm>
          <a:off x="22110700" y="682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120830</xdr:rowOff>
    </xdr:from>
    <xdr:ext cx="534377" cy="259045"/>
    <xdr:sp macro="" textlink="">
      <xdr:nvSpPr>
        <xdr:cNvPr id="414" name="【一般廃棄物処理施設】&#10;一人当たり有形固定資産（償却資産）額該当値テキスト"/>
        <xdr:cNvSpPr txBox="1"/>
      </xdr:nvSpPr>
      <xdr:spPr>
        <a:xfrm>
          <a:off x="22199600" y="680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133454</xdr:rowOff>
    </xdr:from>
    <xdr:to>
      <xdr:col>112</xdr:col>
      <xdr:colOff>38100</xdr:colOff>
      <xdr:row>40</xdr:row>
      <xdr:rowOff>63604</xdr:rowOff>
    </xdr:to>
    <xdr:sp macro="" textlink="">
      <xdr:nvSpPr>
        <xdr:cNvPr id="415" name="楕円 414"/>
        <xdr:cNvSpPr/>
      </xdr:nvSpPr>
      <xdr:spPr>
        <a:xfrm>
          <a:off x="21272500" y="682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12804</xdr:rowOff>
    </xdr:from>
    <xdr:to>
      <xdr:col>116</xdr:col>
      <xdr:colOff>63500</xdr:colOff>
      <xdr:row>40</xdr:row>
      <xdr:rowOff>21753</xdr:rowOff>
    </xdr:to>
    <xdr:cxnSp macro="">
      <xdr:nvCxnSpPr>
        <xdr:cNvPr id="416" name="直線コネクタ 415"/>
        <xdr:cNvCxnSpPr/>
      </xdr:nvCxnSpPr>
      <xdr:spPr>
        <a:xfrm>
          <a:off x="21323300" y="6870804"/>
          <a:ext cx="838200" cy="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48368</xdr:rowOff>
    </xdr:from>
    <xdr:to>
      <xdr:col>107</xdr:col>
      <xdr:colOff>101600</xdr:colOff>
      <xdr:row>40</xdr:row>
      <xdr:rowOff>149968</xdr:rowOff>
    </xdr:to>
    <xdr:sp macro="" textlink="">
      <xdr:nvSpPr>
        <xdr:cNvPr id="417" name="楕円 416"/>
        <xdr:cNvSpPr/>
      </xdr:nvSpPr>
      <xdr:spPr>
        <a:xfrm>
          <a:off x="20383500" y="690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12804</xdr:rowOff>
    </xdr:from>
    <xdr:to>
      <xdr:col>111</xdr:col>
      <xdr:colOff>177800</xdr:colOff>
      <xdr:row>40</xdr:row>
      <xdr:rowOff>99168</xdr:rowOff>
    </xdr:to>
    <xdr:cxnSp macro="">
      <xdr:nvCxnSpPr>
        <xdr:cNvPr id="418" name="直線コネクタ 417"/>
        <xdr:cNvCxnSpPr/>
      </xdr:nvCxnSpPr>
      <xdr:spPr>
        <a:xfrm flipV="1">
          <a:off x="20434300" y="6870804"/>
          <a:ext cx="889000" cy="8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165512</xdr:rowOff>
    </xdr:from>
    <xdr:ext cx="534377" cy="259045"/>
    <xdr:sp macro="" textlink="">
      <xdr:nvSpPr>
        <xdr:cNvPr id="419" name="n_1aveValue【一般廃棄物処理施設】&#10;一人当たり有形固定資産（償却資産）額"/>
        <xdr:cNvSpPr txBox="1"/>
      </xdr:nvSpPr>
      <xdr:spPr>
        <a:xfrm>
          <a:off x="21043411" y="63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72655</xdr:rowOff>
    </xdr:from>
    <xdr:ext cx="534377" cy="259045"/>
    <xdr:sp macro="" textlink="">
      <xdr:nvSpPr>
        <xdr:cNvPr id="420" name="n_2aveValue【一般廃棄物処理施設】&#10;一人当たり有形固定資産（償却資産）額"/>
        <xdr:cNvSpPr txBox="1"/>
      </xdr:nvSpPr>
      <xdr:spPr>
        <a:xfrm>
          <a:off x="20167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54731</xdr:rowOff>
    </xdr:from>
    <xdr:ext cx="534377" cy="259045"/>
    <xdr:sp macro="" textlink="">
      <xdr:nvSpPr>
        <xdr:cNvPr id="421" name="n_1mainValue【一般廃棄物処理施設】&#10;一人当たり有形固定資産（償却資産）額"/>
        <xdr:cNvSpPr txBox="1"/>
      </xdr:nvSpPr>
      <xdr:spPr>
        <a:xfrm>
          <a:off x="21043411" y="691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141095</xdr:rowOff>
    </xdr:from>
    <xdr:ext cx="534377" cy="259045"/>
    <xdr:sp macro="" textlink="">
      <xdr:nvSpPr>
        <xdr:cNvPr id="422" name="n_2mainValue【一般廃棄物処理施設】&#10;一人当たり有形固定資産（償却資産）額"/>
        <xdr:cNvSpPr txBox="1"/>
      </xdr:nvSpPr>
      <xdr:spPr>
        <a:xfrm>
          <a:off x="20167111" y="699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1" name="テキスト ボックス 4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2" name="直線コネクタ 4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3" name="直線コネクタ 43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4" name="テキスト ボックス 43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5" name="直線コネクタ 43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6" name="テキスト ボックス 43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7" name="直線コネクタ 43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8" name="テキスト ボックス 43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9" name="直線コネクタ 43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0" name="テキスト ボックス 43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1" name="直線コネクタ 44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2" name="テキスト ボックス 44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3" name="直線コネクタ 44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4" name="テキスト ボックス 44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5" name="直線コネクタ 4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6" name="テキスト ボックス 4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78377</xdr:rowOff>
    </xdr:to>
    <xdr:cxnSp macro="">
      <xdr:nvCxnSpPr>
        <xdr:cNvPr id="448" name="直線コネクタ 447"/>
        <xdr:cNvCxnSpPr/>
      </xdr:nvCxnSpPr>
      <xdr:spPr>
        <a:xfrm flipV="1">
          <a:off x="16318864" y="9689374"/>
          <a:ext cx="0" cy="136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82204</xdr:rowOff>
    </xdr:from>
    <xdr:ext cx="340478" cy="259045"/>
    <xdr:sp macro="" textlink="">
      <xdr:nvSpPr>
        <xdr:cNvPr id="449" name="【保健センター・保健所】&#10;有形固定資産減価償却率最小値テキスト"/>
        <xdr:cNvSpPr txBox="1"/>
      </xdr:nvSpPr>
      <xdr:spPr>
        <a:xfrm>
          <a:off x="16357600" y="1105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78377</xdr:rowOff>
    </xdr:from>
    <xdr:to>
      <xdr:col>86</xdr:col>
      <xdr:colOff>25400</xdr:colOff>
      <xdr:row>64</xdr:row>
      <xdr:rowOff>78377</xdr:rowOff>
    </xdr:to>
    <xdr:cxnSp macro="">
      <xdr:nvCxnSpPr>
        <xdr:cNvPr id="450" name="直線コネクタ 449"/>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451" name="【保健センター・保健所】&#10;有形固定資産減価償却率最大値テキスト"/>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452" name="直線コネクタ 451"/>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453" name="【保健センター・保健所】&#10;有形固定資産減価償却率平均値テキスト"/>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454" name="フローチャート: 判断 453"/>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32476</xdr:rowOff>
    </xdr:from>
    <xdr:to>
      <xdr:col>81</xdr:col>
      <xdr:colOff>101600</xdr:colOff>
      <xdr:row>60</xdr:row>
      <xdr:rowOff>134076</xdr:rowOff>
    </xdr:to>
    <xdr:sp macro="" textlink="">
      <xdr:nvSpPr>
        <xdr:cNvPr id="455" name="フローチャート: 判断 454"/>
        <xdr:cNvSpPr/>
      </xdr:nvSpPr>
      <xdr:spPr>
        <a:xfrm>
          <a:off x="15430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68399</xdr:rowOff>
    </xdr:from>
    <xdr:to>
      <xdr:col>76</xdr:col>
      <xdr:colOff>165100</xdr:colOff>
      <xdr:row>60</xdr:row>
      <xdr:rowOff>169999</xdr:rowOff>
    </xdr:to>
    <xdr:sp macro="" textlink="">
      <xdr:nvSpPr>
        <xdr:cNvPr id="456" name="フローチャート: 判断 455"/>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7" name="テキスト ボックス 45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8" name="テキスト ボックス 45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9" name="テキスト ボックス 45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0" name="テキスト ボックス 45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1" name="テキスト ボックス 46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109220</xdr:rowOff>
    </xdr:from>
    <xdr:to>
      <xdr:col>85</xdr:col>
      <xdr:colOff>177800</xdr:colOff>
      <xdr:row>60</xdr:row>
      <xdr:rowOff>39370</xdr:rowOff>
    </xdr:to>
    <xdr:sp macro="" textlink="">
      <xdr:nvSpPr>
        <xdr:cNvPr id="462" name="楕円 461"/>
        <xdr:cNvSpPr/>
      </xdr:nvSpPr>
      <xdr:spPr>
        <a:xfrm>
          <a:off x="162687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132097</xdr:rowOff>
    </xdr:from>
    <xdr:ext cx="405111" cy="259045"/>
    <xdr:sp macro="" textlink="">
      <xdr:nvSpPr>
        <xdr:cNvPr id="463" name="【保健センター・保健所】&#10;有形固定資産減価償却率該当値テキスト"/>
        <xdr:cNvSpPr txBox="1"/>
      </xdr:nvSpPr>
      <xdr:spPr>
        <a:xfrm>
          <a:off x="16357600"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141877</xdr:rowOff>
    </xdr:from>
    <xdr:to>
      <xdr:col>81</xdr:col>
      <xdr:colOff>101600</xdr:colOff>
      <xdr:row>60</xdr:row>
      <xdr:rowOff>72027</xdr:rowOff>
    </xdr:to>
    <xdr:sp macro="" textlink="">
      <xdr:nvSpPr>
        <xdr:cNvPr id="464" name="楕円 463"/>
        <xdr:cNvSpPr/>
      </xdr:nvSpPr>
      <xdr:spPr>
        <a:xfrm>
          <a:off x="154305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160020</xdr:rowOff>
    </xdr:from>
    <xdr:to>
      <xdr:col>85</xdr:col>
      <xdr:colOff>127000</xdr:colOff>
      <xdr:row>60</xdr:row>
      <xdr:rowOff>21227</xdr:rowOff>
    </xdr:to>
    <xdr:cxnSp macro="">
      <xdr:nvCxnSpPr>
        <xdr:cNvPr id="465" name="直線コネクタ 464"/>
        <xdr:cNvCxnSpPr/>
      </xdr:nvCxnSpPr>
      <xdr:spPr>
        <a:xfrm flipV="1">
          <a:off x="15481300" y="1027557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4717</xdr:rowOff>
    </xdr:from>
    <xdr:to>
      <xdr:col>76</xdr:col>
      <xdr:colOff>165100</xdr:colOff>
      <xdr:row>60</xdr:row>
      <xdr:rowOff>106317</xdr:rowOff>
    </xdr:to>
    <xdr:sp macro="" textlink="">
      <xdr:nvSpPr>
        <xdr:cNvPr id="466" name="楕円 465"/>
        <xdr:cNvSpPr/>
      </xdr:nvSpPr>
      <xdr:spPr>
        <a:xfrm>
          <a:off x="14541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21227</xdr:rowOff>
    </xdr:from>
    <xdr:to>
      <xdr:col>81</xdr:col>
      <xdr:colOff>50800</xdr:colOff>
      <xdr:row>60</xdr:row>
      <xdr:rowOff>55517</xdr:rowOff>
    </xdr:to>
    <xdr:cxnSp macro="">
      <xdr:nvCxnSpPr>
        <xdr:cNvPr id="467" name="直線コネクタ 466"/>
        <xdr:cNvCxnSpPr/>
      </xdr:nvCxnSpPr>
      <xdr:spPr>
        <a:xfrm flipV="1">
          <a:off x="14592300" y="1030822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125203</xdr:rowOff>
    </xdr:from>
    <xdr:ext cx="405111" cy="259045"/>
    <xdr:sp macro="" textlink="">
      <xdr:nvSpPr>
        <xdr:cNvPr id="468" name="n_1aveValue【保健センター・保健所】&#10;有形固定資産減価償却率"/>
        <xdr:cNvSpPr txBox="1"/>
      </xdr:nvSpPr>
      <xdr:spPr>
        <a:xfrm>
          <a:off x="152660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161126</xdr:rowOff>
    </xdr:from>
    <xdr:ext cx="405111" cy="259045"/>
    <xdr:sp macro="" textlink="">
      <xdr:nvSpPr>
        <xdr:cNvPr id="469" name="n_2aveValue【保健センター・保健所】&#10;有形固定資産減価償却率"/>
        <xdr:cNvSpPr txBox="1"/>
      </xdr:nvSpPr>
      <xdr:spPr>
        <a:xfrm>
          <a:off x="14389744" y="1044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88554</xdr:rowOff>
    </xdr:from>
    <xdr:ext cx="405111" cy="259045"/>
    <xdr:sp macro="" textlink="">
      <xdr:nvSpPr>
        <xdr:cNvPr id="470" name="n_1mainValue【保健センター・保健所】&#10;有形固定資産減価償却率"/>
        <xdr:cNvSpPr txBox="1"/>
      </xdr:nvSpPr>
      <xdr:spPr>
        <a:xfrm>
          <a:off x="15266044" y="1003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122844</xdr:rowOff>
    </xdr:from>
    <xdr:ext cx="405111" cy="259045"/>
    <xdr:sp macro="" textlink="">
      <xdr:nvSpPr>
        <xdr:cNvPr id="471" name="n_2mainValue【保健センター・保健所】&#10;有形固定資産減価償却率"/>
        <xdr:cNvSpPr txBox="1"/>
      </xdr:nvSpPr>
      <xdr:spPr>
        <a:xfrm>
          <a:off x="143897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2" name="正方形/長方形 4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3" name="正方形/長方形 47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4" name="正方形/長方形 47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5" name="正方形/長方形 47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6" name="正方形/長方形 47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7" name="正方形/長方形 47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8" name="正方形/長方形 47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9" name="正方形/長方形 47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0" name="テキスト ボックス 47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1" name="直線コネクタ 48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2" name="直線コネクタ 48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3" name="テキスト ボックス 48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4" name="直線コネクタ 48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5" name="テキスト ボックス 48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6" name="直線コネクタ 48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7" name="テキスト ボックス 48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8" name="直線コネクタ 48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9" name="テキスト ボックス 48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0" name="直線コネクタ 48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1" name="テキスト ボックス 49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2" name="直線コネクタ 49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3" name="テキスト ボックス 49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106680</xdr:rowOff>
    </xdr:from>
    <xdr:to>
      <xdr:col>116</xdr:col>
      <xdr:colOff>62864</xdr:colOff>
      <xdr:row>64</xdr:row>
      <xdr:rowOff>0</xdr:rowOff>
    </xdr:to>
    <xdr:cxnSp macro="">
      <xdr:nvCxnSpPr>
        <xdr:cNvPr id="495" name="直線コネクタ 494"/>
        <xdr:cNvCxnSpPr/>
      </xdr:nvCxnSpPr>
      <xdr:spPr>
        <a:xfrm flipV="1">
          <a:off x="22160864" y="9707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496"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497" name="直線コネクタ 496"/>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53357</xdr:rowOff>
    </xdr:from>
    <xdr:ext cx="469744" cy="259045"/>
    <xdr:sp macro="" textlink="">
      <xdr:nvSpPr>
        <xdr:cNvPr id="498" name="【保健センター・保健所】&#10;一人当たり面積最大値テキスト"/>
        <xdr:cNvSpPr txBox="1"/>
      </xdr:nvSpPr>
      <xdr:spPr>
        <a:xfrm>
          <a:off x="22199600" y="94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106680</xdr:rowOff>
    </xdr:from>
    <xdr:to>
      <xdr:col>116</xdr:col>
      <xdr:colOff>152400</xdr:colOff>
      <xdr:row>56</xdr:row>
      <xdr:rowOff>106680</xdr:rowOff>
    </xdr:to>
    <xdr:cxnSp macro="">
      <xdr:nvCxnSpPr>
        <xdr:cNvPr id="499" name="直線コネクタ 498"/>
        <xdr:cNvCxnSpPr/>
      </xdr:nvCxnSpPr>
      <xdr:spPr>
        <a:xfrm>
          <a:off x="22072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500" name="【保健センター・保健所】&#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01" name="フローチャート: 判断 500"/>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128270</xdr:rowOff>
    </xdr:from>
    <xdr:to>
      <xdr:col>112</xdr:col>
      <xdr:colOff>38100</xdr:colOff>
      <xdr:row>62</xdr:row>
      <xdr:rowOff>58420</xdr:rowOff>
    </xdr:to>
    <xdr:sp macro="" textlink="">
      <xdr:nvSpPr>
        <xdr:cNvPr id="502" name="フローチャート: 判断 501"/>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03" name="フローチャート: 判断 502"/>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21590</xdr:rowOff>
    </xdr:from>
    <xdr:to>
      <xdr:col>116</xdr:col>
      <xdr:colOff>114300</xdr:colOff>
      <xdr:row>59</xdr:row>
      <xdr:rowOff>123190</xdr:rowOff>
    </xdr:to>
    <xdr:sp macro="" textlink="">
      <xdr:nvSpPr>
        <xdr:cNvPr id="509" name="楕円 508"/>
        <xdr:cNvSpPr/>
      </xdr:nvSpPr>
      <xdr:spPr>
        <a:xfrm>
          <a:off x="221107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44467</xdr:rowOff>
    </xdr:from>
    <xdr:ext cx="469744" cy="259045"/>
    <xdr:sp macro="" textlink="">
      <xdr:nvSpPr>
        <xdr:cNvPr id="510" name="【保健センター・保健所】&#10;一人当たり面積該当値テキスト"/>
        <xdr:cNvSpPr txBox="1"/>
      </xdr:nvSpPr>
      <xdr:spPr>
        <a:xfrm>
          <a:off x="22199600" y="9988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29210</xdr:rowOff>
    </xdr:from>
    <xdr:to>
      <xdr:col>112</xdr:col>
      <xdr:colOff>38100</xdr:colOff>
      <xdr:row>59</xdr:row>
      <xdr:rowOff>130810</xdr:rowOff>
    </xdr:to>
    <xdr:sp macro="" textlink="">
      <xdr:nvSpPr>
        <xdr:cNvPr id="511" name="楕円 510"/>
        <xdr:cNvSpPr/>
      </xdr:nvSpPr>
      <xdr:spPr>
        <a:xfrm>
          <a:off x="21272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72390</xdr:rowOff>
    </xdr:from>
    <xdr:to>
      <xdr:col>116</xdr:col>
      <xdr:colOff>63500</xdr:colOff>
      <xdr:row>59</xdr:row>
      <xdr:rowOff>80010</xdr:rowOff>
    </xdr:to>
    <xdr:cxnSp macro="">
      <xdr:nvCxnSpPr>
        <xdr:cNvPr id="512" name="直線コネクタ 511"/>
        <xdr:cNvCxnSpPr/>
      </xdr:nvCxnSpPr>
      <xdr:spPr>
        <a:xfrm flipV="1">
          <a:off x="21323300" y="101879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36830</xdr:rowOff>
    </xdr:from>
    <xdr:to>
      <xdr:col>107</xdr:col>
      <xdr:colOff>101600</xdr:colOff>
      <xdr:row>59</xdr:row>
      <xdr:rowOff>138430</xdr:rowOff>
    </xdr:to>
    <xdr:sp macro="" textlink="">
      <xdr:nvSpPr>
        <xdr:cNvPr id="513" name="楕円 512"/>
        <xdr:cNvSpPr/>
      </xdr:nvSpPr>
      <xdr:spPr>
        <a:xfrm>
          <a:off x="20383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80010</xdr:rowOff>
    </xdr:from>
    <xdr:to>
      <xdr:col>111</xdr:col>
      <xdr:colOff>177800</xdr:colOff>
      <xdr:row>59</xdr:row>
      <xdr:rowOff>87630</xdr:rowOff>
    </xdr:to>
    <xdr:cxnSp macro="">
      <xdr:nvCxnSpPr>
        <xdr:cNvPr id="514" name="直線コネクタ 513"/>
        <xdr:cNvCxnSpPr/>
      </xdr:nvCxnSpPr>
      <xdr:spPr>
        <a:xfrm flipV="1">
          <a:off x="20434300" y="10195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49547</xdr:rowOff>
    </xdr:from>
    <xdr:ext cx="469744" cy="259045"/>
    <xdr:sp macro="" textlink="">
      <xdr:nvSpPr>
        <xdr:cNvPr id="515" name="n_1aveValue【保健センター・保健所】&#10;一人当たり面積"/>
        <xdr:cNvSpPr txBox="1"/>
      </xdr:nvSpPr>
      <xdr:spPr>
        <a:xfrm>
          <a:off x="210757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516" name="n_2aveValue【保健センター・保健所】&#10;一人当たり面積"/>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147337</xdr:rowOff>
    </xdr:from>
    <xdr:ext cx="469744" cy="259045"/>
    <xdr:sp macro="" textlink="">
      <xdr:nvSpPr>
        <xdr:cNvPr id="517" name="n_1mainValue【保健センター・保健所】&#10;一人当たり面積"/>
        <xdr:cNvSpPr txBox="1"/>
      </xdr:nvSpPr>
      <xdr:spPr>
        <a:xfrm>
          <a:off x="210757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154957</xdr:rowOff>
    </xdr:from>
    <xdr:ext cx="469744" cy="259045"/>
    <xdr:sp macro="" textlink="">
      <xdr:nvSpPr>
        <xdr:cNvPr id="518" name="n_2mainValue【保健センター・保健所】&#10;一人当たり面積"/>
        <xdr:cNvSpPr txBox="1"/>
      </xdr:nvSpPr>
      <xdr:spPr>
        <a:xfrm>
          <a:off x="20199427" y="992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19" name="正方形/長方形 5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0" name="正方形/長方形 5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1" name="正方形/長方形 5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2" name="正方形/長方形 5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3" name="正方形/長方形 5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4" name="正方形/長方形 5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5" name="正方形/長方形 5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6" name="正方形/長方形 5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7" name="テキスト ボックス 5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8" name="直線コネクタ 5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29" name="直線コネクタ 5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0" name="テキスト ボックス 52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1" name="直線コネクタ 5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2" name="テキスト ボックス 5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3" name="直線コネクタ 5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4" name="テキスト ボックス 5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5" name="直線コネクタ 5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6" name="テキスト ボックス 5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37" name="直線コネクタ 5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38" name="テキスト ボックス 5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39" name="直線コネクタ 5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0" name="テキスト ボックス 53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1" name="直線コネクタ 5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2" name="テキスト ボックス 54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119743</xdr:rowOff>
    </xdr:to>
    <xdr:cxnSp macro="">
      <xdr:nvCxnSpPr>
        <xdr:cNvPr id="544" name="直線コネクタ 543"/>
        <xdr:cNvCxnSpPr/>
      </xdr:nvCxnSpPr>
      <xdr:spPr>
        <a:xfrm flipV="1">
          <a:off x="16318864" y="13456920"/>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545"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546" name="直線コネクタ 545"/>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47"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48" name="直線コネクタ 547"/>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549" name="【消防施設】&#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50" name="フローチャート: 判断 549"/>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70576</xdr:rowOff>
    </xdr:from>
    <xdr:to>
      <xdr:col>81</xdr:col>
      <xdr:colOff>101600</xdr:colOff>
      <xdr:row>82</xdr:row>
      <xdr:rowOff>726</xdr:rowOff>
    </xdr:to>
    <xdr:sp macro="" textlink="">
      <xdr:nvSpPr>
        <xdr:cNvPr id="551" name="フローチャート: 判断 550"/>
        <xdr:cNvSpPr/>
      </xdr:nvSpPr>
      <xdr:spPr>
        <a:xfrm>
          <a:off x="15430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64044</xdr:rowOff>
    </xdr:from>
    <xdr:to>
      <xdr:col>76</xdr:col>
      <xdr:colOff>165100</xdr:colOff>
      <xdr:row>80</xdr:row>
      <xdr:rowOff>165644</xdr:rowOff>
    </xdr:to>
    <xdr:sp macro="" textlink="">
      <xdr:nvSpPr>
        <xdr:cNvPr id="552" name="フローチャート: 判断 551"/>
        <xdr:cNvSpPr/>
      </xdr:nvSpPr>
      <xdr:spPr>
        <a:xfrm>
          <a:off x="14541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3" name="テキスト ボックス 5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4" name="テキスト ボックス 5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5" name="テキスト ボックス 5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6" name="テキスト ボックス 5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7" name="テキスト ボックス 5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21589</xdr:rowOff>
    </xdr:from>
    <xdr:to>
      <xdr:col>85</xdr:col>
      <xdr:colOff>177800</xdr:colOff>
      <xdr:row>80</xdr:row>
      <xdr:rowOff>123189</xdr:rowOff>
    </xdr:to>
    <xdr:sp macro="" textlink="">
      <xdr:nvSpPr>
        <xdr:cNvPr id="558" name="楕円 557"/>
        <xdr:cNvSpPr/>
      </xdr:nvSpPr>
      <xdr:spPr>
        <a:xfrm>
          <a:off x="162687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44466</xdr:rowOff>
    </xdr:from>
    <xdr:ext cx="405111" cy="259045"/>
    <xdr:sp macro="" textlink="">
      <xdr:nvSpPr>
        <xdr:cNvPr id="559" name="【消防施設】&#10;有形固定資産減価償却率該当値テキスト"/>
        <xdr:cNvSpPr txBox="1"/>
      </xdr:nvSpPr>
      <xdr:spPr>
        <a:xfrm>
          <a:off x="16357600"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152219</xdr:rowOff>
    </xdr:from>
    <xdr:to>
      <xdr:col>81</xdr:col>
      <xdr:colOff>101600</xdr:colOff>
      <xdr:row>80</xdr:row>
      <xdr:rowOff>82369</xdr:rowOff>
    </xdr:to>
    <xdr:sp macro="" textlink="">
      <xdr:nvSpPr>
        <xdr:cNvPr id="560" name="楕円 559"/>
        <xdr:cNvSpPr/>
      </xdr:nvSpPr>
      <xdr:spPr>
        <a:xfrm>
          <a:off x="15430500" y="1369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31569</xdr:rowOff>
    </xdr:from>
    <xdr:to>
      <xdr:col>85</xdr:col>
      <xdr:colOff>127000</xdr:colOff>
      <xdr:row>80</xdr:row>
      <xdr:rowOff>72389</xdr:rowOff>
    </xdr:to>
    <xdr:cxnSp macro="">
      <xdr:nvCxnSpPr>
        <xdr:cNvPr id="561" name="直線コネクタ 560"/>
        <xdr:cNvCxnSpPr/>
      </xdr:nvCxnSpPr>
      <xdr:spPr>
        <a:xfrm>
          <a:off x="15481300" y="13747569"/>
          <a:ext cx="8382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6894</xdr:rowOff>
    </xdr:from>
    <xdr:to>
      <xdr:col>76</xdr:col>
      <xdr:colOff>165100</xdr:colOff>
      <xdr:row>80</xdr:row>
      <xdr:rowOff>108494</xdr:rowOff>
    </xdr:to>
    <xdr:sp macro="" textlink="">
      <xdr:nvSpPr>
        <xdr:cNvPr id="562" name="楕円 561"/>
        <xdr:cNvSpPr/>
      </xdr:nvSpPr>
      <xdr:spPr>
        <a:xfrm>
          <a:off x="14541500" y="1372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31569</xdr:rowOff>
    </xdr:from>
    <xdr:to>
      <xdr:col>81</xdr:col>
      <xdr:colOff>50800</xdr:colOff>
      <xdr:row>80</xdr:row>
      <xdr:rowOff>57694</xdr:rowOff>
    </xdr:to>
    <xdr:cxnSp macro="">
      <xdr:nvCxnSpPr>
        <xdr:cNvPr id="563" name="直線コネクタ 562"/>
        <xdr:cNvCxnSpPr/>
      </xdr:nvCxnSpPr>
      <xdr:spPr>
        <a:xfrm flipV="1">
          <a:off x="14592300" y="137475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163303</xdr:rowOff>
    </xdr:from>
    <xdr:ext cx="405111" cy="259045"/>
    <xdr:sp macro="" textlink="">
      <xdr:nvSpPr>
        <xdr:cNvPr id="564" name="n_1aveValue【消防施設】&#10;有形固定資産減価償却率"/>
        <xdr:cNvSpPr txBox="1"/>
      </xdr:nvSpPr>
      <xdr:spPr>
        <a:xfrm>
          <a:off x="152660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156771</xdr:rowOff>
    </xdr:from>
    <xdr:ext cx="405111" cy="259045"/>
    <xdr:sp macro="" textlink="">
      <xdr:nvSpPr>
        <xdr:cNvPr id="565" name="n_2aveValue【消防施設】&#10;有形固定資産減価償却率"/>
        <xdr:cNvSpPr txBox="1"/>
      </xdr:nvSpPr>
      <xdr:spPr>
        <a:xfrm>
          <a:off x="14389744" y="1387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98896</xdr:rowOff>
    </xdr:from>
    <xdr:ext cx="405111" cy="259045"/>
    <xdr:sp macro="" textlink="">
      <xdr:nvSpPr>
        <xdr:cNvPr id="566" name="n_1mainValue【消防施設】&#10;有形固定資産減価償却率"/>
        <xdr:cNvSpPr txBox="1"/>
      </xdr:nvSpPr>
      <xdr:spPr>
        <a:xfrm>
          <a:off x="15266044" y="1347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125021</xdr:rowOff>
    </xdr:from>
    <xdr:ext cx="405111" cy="259045"/>
    <xdr:sp macro="" textlink="">
      <xdr:nvSpPr>
        <xdr:cNvPr id="567" name="n_2mainValue【消防施設】&#10;有形固定資産減価償却率"/>
        <xdr:cNvSpPr txBox="1"/>
      </xdr:nvSpPr>
      <xdr:spPr>
        <a:xfrm>
          <a:off x="14389744" y="1349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8" name="正方形/長方形 5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9" name="正方形/長方形 5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0" name="正方形/長方形 5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1" name="正方形/長方形 5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2" name="正方形/長方形 5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3" name="正方形/長方形 5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4" name="正方形/長方形 5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5" name="正方形/長方形 57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6" name="テキスト ボックス 57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7" name="直線コネクタ 57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78" name="直線コネクタ 57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9" name="テキスト ボックス 57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0" name="直線コネクタ 57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81" name="テキスト ボックス 58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82" name="直線コネクタ 58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83" name="テキスト ボックス 58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84" name="直線コネクタ 58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85" name="テキスト ボックス 58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86" name="直線コネクタ 58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87" name="テキスト ボックス 58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8" name="直線コネクタ 58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9" name="テキスト ボックス 58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83820</xdr:rowOff>
    </xdr:to>
    <xdr:cxnSp macro="">
      <xdr:nvCxnSpPr>
        <xdr:cNvPr id="591" name="直線コネクタ 590"/>
        <xdr:cNvCxnSpPr/>
      </xdr:nvCxnSpPr>
      <xdr:spPr>
        <a:xfrm flipV="1">
          <a:off x="22160864" y="13373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87647</xdr:rowOff>
    </xdr:from>
    <xdr:ext cx="469744" cy="259045"/>
    <xdr:sp macro="" textlink="">
      <xdr:nvSpPr>
        <xdr:cNvPr id="592" name="【消防施設】&#10;一人当たり面積最小値テキスト"/>
        <xdr:cNvSpPr txBox="1"/>
      </xdr:nvSpPr>
      <xdr:spPr>
        <a:xfrm>
          <a:off x="22199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593" name="直線コネクタ 592"/>
        <xdr:cNvCxnSpPr/>
      </xdr:nvCxnSpPr>
      <xdr:spPr>
        <a:xfrm>
          <a:off x="22072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594"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595" name="直線コネクタ 594"/>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7638</xdr:rowOff>
    </xdr:from>
    <xdr:ext cx="469744" cy="259045"/>
    <xdr:sp macro="" textlink="">
      <xdr:nvSpPr>
        <xdr:cNvPr id="596" name="【消防施設】&#10;一人当たり面積平均値テキスト"/>
        <xdr:cNvSpPr txBox="1"/>
      </xdr:nvSpPr>
      <xdr:spPr>
        <a:xfrm>
          <a:off x="22199600" y="1440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597" name="フローチャート: 判断 596"/>
        <xdr:cNvSpPr/>
      </xdr:nvSpPr>
      <xdr:spPr>
        <a:xfrm>
          <a:off x="221107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36830</xdr:rowOff>
    </xdr:from>
    <xdr:to>
      <xdr:col>112</xdr:col>
      <xdr:colOff>38100</xdr:colOff>
      <xdr:row>84</xdr:row>
      <xdr:rowOff>138430</xdr:rowOff>
    </xdr:to>
    <xdr:sp macro="" textlink="">
      <xdr:nvSpPr>
        <xdr:cNvPr id="598" name="フローチャート: 判断 597"/>
        <xdr:cNvSpPr/>
      </xdr:nvSpPr>
      <xdr:spPr>
        <a:xfrm>
          <a:off x="21272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599" name="フローチャート: 判断 598"/>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0" name="テキスト ボックス 59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1" name="テキスト ボックス 60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2" name="テキスト ボックス 60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3" name="テキスト ボックス 60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4" name="テキスト ボックス 60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147320</xdr:rowOff>
    </xdr:from>
    <xdr:to>
      <xdr:col>116</xdr:col>
      <xdr:colOff>114300</xdr:colOff>
      <xdr:row>84</xdr:row>
      <xdr:rowOff>77470</xdr:rowOff>
    </xdr:to>
    <xdr:sp macro="" textlink="">
      <xdr:nvSpPr>
        <xdr:cNvPr id="605" name="楕円 604"/>
        <xdr:cNvSpPr/>
      </xdr:nvSpPr>
      <xdr:spPr>
        <a:xfrm>
          <a:off x="221107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170197</xdr:rowOff>
    </xdr:from>
    <xdr:ext cx="469744" cy="259045"/>
    <xdr:sp macro="" textlink="">
      <xdr:nvSpPr>
        <xdr:cNvPr id="606" name="【消防施設】&#10;一人当たり面積該当値テキスト"/>
        <xdr:cNvSpPr txBox="1"/>
      </xdr:nvSpPr>
      <xdr:spPr>
        <a:xfrm>
          <a:off x="22199600" y="1422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158750</xdr:rowOff>
    </xdr:from>
    <xdr:to>
      <xdr:col>112</xdr:col>
      <xdr:colOff>38100</xdr:colOff>
      <xdr:row>84</xdr:row>
      <xdr:rowOff>88900</xdr:rowOff>
    </xdr:to>
    <xdr:sp macro="" textlink="">
      <xdr:nvSpPr>
        <xdr:cNvPr id="607" name="楕円 606"/>
        <xdr:cNvSpPr/>
      </xdr:nvSpPr>
      <xdr:spPr>
        <a:xfrm>
          <a:off x="21272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26670</xdr:rowOff>
    </xdr:from>
    <xdr:to>
      <xdr:col>116</xdr:col>
      <xdr:colOff>63500</xdr:colOff>
      <xdr:row>84</xdr:row>
      <xdr:rowOff>38100</xdr:rowOff>
    </xdr:to>
    <xdr:cxnSp macro="">
      <xdr:nvCxnSpPr>
        <xdr:cNvPr id="608" name="直線コネクタ 607"/>
        <xdr:cNvCxnSpPr/>
      </xdr:nvCxnSpPr>
      <xdr:spPr>
        <a:xfrm flipV="1">
          <a:off x="21323300" y="144284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154939</xdr:rowOff>
    </xdr:from>
    <xdr:to>
      <xdr:col>107</xdr:col>
      <xdr:colOff>101600</xdr:colOff>
      <xdr:row>84</xdr:row>
      <xdr:rowOff>85089</xdr:rowOff>
    </xdr:to>
    <xdr:sp macro="" textlink="">
      <xdr:nvSpPr>
        <xdr:cNvPr id="609" name="楕円 608"/>
        <xdr:cNvSpPr/>
      </xdr:nvSpPr>
      <xdr:spPr>
        <a:xfrm>
          <a:off x="203835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34289</xdr:rowOff>
    </xdr:from>
    <xdr:to>
      <xdr:col>111</xdr:col>
      <xdr:colOff>177800</xdr:colOff>
      <xdr:row>84</xdr:row>
      <xdr:rowOff>38100</xdr:rowOff>
    </xdr:to>
    <xdr:cxnSp macro="">
      <xdr:nvCxnSpPr>
        <xdr:cNvPr id="610" name="直線コネクタ 609"/>
        <xdr:cNvCxnSpPr/>
      </xdr:nvCxnSpPr>
      <xdr:spPr>
        <a:xfrm>
          <a:off x="20434300" y="144360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129557</xdr:rowOff>
    </xdr:from>
    <xdr:ext cx="469744" cy="259045"/>
    <xdr:sp macro="" textlink="">
      <xdr:nvSpPr>
        <xdr:cNvPr id="611" name="n_1aveValue【消防施設】&#10;一人当たり面積"/>
        <xdr:cNvSpPr txBox="1"/>
      </xdr:nvSpPr>
      <xdr:spPr>
        <a:xfrm>
          <a:off x="21075727" y="1453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612" name="n_2aveValue【消防施設】&#10;一人当たり面積"/>
        <xdr:cNvSpPr txBox="1"/>
      </xdr:nvSpPr>
      <xdr:spPr>
        <a:xfrm>
          <a:off x="20199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105427</xdr:rowOff>
    </xdr:from>
    <xdr:ext cx="469744" cy="259045"/>
    <xdr:sp macro="" textlink="">
      <xdr:nvSpPr>
        <xdr:cNvPr id="613" name="n_1mainValue【消防施設】&#10;一人当たり面積"/>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101616</xdr:rowOff>
    </xdr:from>
    <xdr:ext cx="469744" cy="259045"/>
    <xdr:sp macro="" textlink="">
      <xdr:nvSpPr>
        <xdr:cNvPr id="614" name="n_2mainValue【消防施設】&#10;一人当たり面積"/>
        <xdr:cNvSpPr txBox="1"/>
      </xdr:nvSpPr>
      <xdr:spPr>
        <a:xfrm>
          <a:off x="20199427" y="1416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5" name="正方形/長方形 6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6" name="正方形/長方形 6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7" name="正方形/長方形 6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8" name="正方形/長方形 6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9" name="正方形/長方形 6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0" name="正方形/長方形 6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1" name="正方形/長方形 6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2" name="正方形/長方形 6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3" name="テキスト ボックス 6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4" name="直線コネクタ 6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5" name="直線コネクタ 62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6" name="テキスト ボックス 62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7" name="直線コネクタ 62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8" name="テキスト ボックス 62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9" name="直線コネクタ 62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0" name="テキスト ボックス 62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1" name="直線コネクタ 63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2" name="テキスト ボックス 63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3" name="直線コネクタ 63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4" name="テキスト ボックス 63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5" name="直線コネクタ 63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6" name="テキスト ボックス 63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7" name="直線コネクタ 63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8" name="テキスト ボックス 63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120287</xdr:rowOff>
    </xdr:from>
    <xdr:to>
      <xdr:col>85</xdr:col>
      <xdr:colOff>126364</xdr:colOff>
      <xdr:row>108</xdr:row>
      <xdr:rowOff>66402</xdr:rowOff>
    </xdr:to>
    <xdr:cxnSp macro="">
      <xdr:nvCxnSpPr>
        <xdr:cNvPr id="640" name="直線コネクタ 639"/>
        <xdr:cNvCxnSpPr/>
      </xdr:nvCxnSpPr>
      <xdr:spPr>
        <a:xfrm flipV="1">
          <a:off x="16318864" y="17265287"/>
          <a:ext cx="0" cy="1317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70229</xdr:rowOff>
    </xdr:from>
    <xdr:ext cx="340478" cy="259045"/>
    <xdr:sp macro="" textlink="">
      <xdr:nvSpPr>
        <xdr:cNvPr id="641" name="【庁舎】&#10;有形固定資産減価償却率最小値テキスト"/>
        <xdr:cNvSpPr txBox="1"/>
      </xdr:nvSpPr>
      <xdr:spPr>
        <a:xfrm>
          <a:off x="16357600" y="18586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66402</xdr:rowOff>
    </xdr:from>
    <xdr:to>
      <xdr:col>86</xdr:col>
      <xdr:colOff>25400</xdr:colOff>
      <xdr:row>108</xdr:row>
      <xdr:rowOff>66402</xdr:rowOff>
    </xdr:to>
    <xdr:cxnSp macro="">
      <xdr:nvCxnSpPr>
        <xdr:cNvPr id="642" name="直線コネクタ 641"/>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66964</xdr:rowOff>
    </xdr:from>
    <xdr:ext cx="405111" cy="259045"/>
    <xdr:sp macro="" textlink="">
      <xdr:nvSpPr>
        <xdr:cNvPr id="643" name="【庁舎】&#10;有形固定資産減価償却率最大値テキスト"/>
        <xdr:cNvSpPr txBox="1"/>
      </xdr:nvSpPr>
      <xdr:spPr>
        <a:xfrm>
          <a:off x="16357600" y="1704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120287</xdr:rowOff>
    </xdr:from>
    <xdr:to>
      <xdr:col>86</xdr:col>
      <xdr:colOff>25400</xdr:colOff>
      <xdr:row>100</xdr:row>
      <xdr:rowOff>120287</xdr:rowOff>
    </xdr:to>
    <xdr:cxnSp macro="">
      <xdr:nvCxnSpPr>
        <xdr:cNvPr id="644" name="直線コネクタ 643"/>
        <xdr:cNvCxnSpPr/>
      </xdr:nvCxnSpPr>
      <xdr:spPr>
        <a:xfrm>
          <a:off x="16230600" y="172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85470</xdr:rowOff>
    </xdr:from>
    <xdr:ext cx="405111" cy="259045"/>
    <xdr:sp macro="" textlink="">
      <xdr:nvSpPr>
        <xdr:cNvPr id="645" name="【庁舎】&#10;有形固定資産減価償却率平均値テキスト"/>
        <xdr:cNvSpPr txBox="1"/>
      </xdr:nvSpPr>
      <xdr:spPr>
        <a:xfrm>
          <a:off x="16357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646" name="フローチャート: 判断 645"/>
        <xdr:cNvSpPr/>
      </xdr:nvSpPr>
      <xdr:spPr>
        <a:xfrm>
          <a:off x="16268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64588</xdr:rowOff>
    </xdr:from>
    <xdr:to>
      <xdr:col>81</xdr:col>
      <xdr:colOff>101600</xdr:colOff>
      <xdr:row>104</xdr:row>
      <xdr:rowOff>166188</xdr:rowOff>
    </xdr:to>
    <xdr:sp macro="" textlink="">
      <xdr:nvSpPr>
        <xdr:cNvPr id="647" name="フローチャート: 判断 646"/>
        <xdr:cNvSpPr/>
      </xdr:nvSpPr>
      <xdr:spPr>
        <a:xfrm>
          <a:off x="15430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170724</xdr:rowOff>
    </xdr:from>
    <xdr:to>
      <xdr:col>76</xdr:col>
      <xdr:colOff>165100</xdr:colOff>
      <xdr:row>104</xdr:row>
      <xdr:rowOff>100874</xdr:rowOff>
    </xdr:to>
    <xdr:sp macro="" textlink="">
      <xdr:nvSpPr>
        <xdr:cNvPr id="648" name="フローチャート: 判断 647"/>
        <xdr:cNvSpPr/>
      </xdr:nvSpPr>
      <xdr:spPr>
        <a:xfrm>
          <a:off x="14541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9" name="テキスト ボックス 64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0" name="テキスト ボックス 64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1" name="テキスト ボックス 65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2" name="テキスト ボックス 65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3" name="テキスト ボックス 65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123371</xdr:rowOff>
    </xdr:from>
    <xdr:to>
      <xdr:col>85</xdr:col>
      <xdr:colOff>177800</xdr:colOff>
      <xdr:row>103</xdr:row>
      <xdr:rowOff>53521</xdr:rowOff>
    </xdr:to>
    <xdr:sp macro="" textlink="">
      <xdr:nvSpPr>
        <xdr:cNvPr id="654" name="楕円 653"/>
        <xdr:cNvSpPr/>
      </xdr:nvSpPr>
      <xdr:spPr>
        <a:xfrm>
          <a:off x="162687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146248</xdr:rowOff>
    </xdr:from>
    <xdr:ext cx="405111" cy="259045"/>
    <xdr:sp macro="" textlink="">
      <xdr:nvSpPr>
        <xdr:cNvPr id="655" name="【庁舎】&#10;有形固定資産減価償却率該当値テキスト"/>
        <xdr:cNvSpPr txBox="1"/>
      </xdr:nvSpPr>
      <xdr:spPr>
        <a:xfrm>
          <a:off x="16357600" y="1746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167458</xdr:rowOff>
    </xdr:from>
    <xdr:to>
      <xdr:col>81</xdr:col>
      <xdr:colOff>101600</xdr:colOff>
      <xdr:row>103</xdr:row>
      <xdr:rowOff>97608</xdr:rowOff>
    </xdr:to>
    <xdr:sp macro="" textlink="">
      <xdr:nvSpPr>
        <xdr:cNvPr id="656" name="楕円 655"/>
        <xdr:cNvSpPr/>
      </xdr:nvSpPr>
      <xdr:spPr>
        <a:xfrm>
          <a:off x="1543050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2721</xdr:rowOff>
    </xdr:from>
    <xdr:to>
      <xdr:col>85</xdr:col>
      <xdr:colOff>127000</xdr:colOff>
      <xdr:row>103</xdr:row>
      <xdr:rowOff>46808</xdr:rowOff>
    </xdr:to>
    <xdr:cxnSp macro="">
      <xdr:nvCxnSpPr>
        <xdr:cNvPr id="657" name="直線コネクタ 656"/>
        <xdr:cNvCxnSpPr/>
      </xdr:nvCxnSpPr>
      <xdr:spPr>
        <a:xfrm flipV="1">
          <a:off x="15481300" y="1766207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84182</xdr:rowOff>
    </xdr:from>
    <xdr:to>
      <xdr:col>76</xdr:col>
      <xdr:colOff>165100</xdr:colOff>
      <xdr:row>103</xdr:row>
      <xdr:rowOff>14332</xdr:rowOff>
    </xdr:to>
    <xdr:sp macro="" textlink="">
      <xdr:nvSpPr>
        <xdr:cNvPr id="658" name="楕円 657"/>
        <xdr:cNvSpPr/>
      </xdr:nvSpPr>
      <xdr:spPr>
        <a:xfrm>
          <a:off x="14541500" y="1757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134982</xdr:rowOff>
    </xdr:from>
    <xdr:to>
      <xdr:col>81</xdr:col>
      <xdr:colOff>50800</xdr:colOff>
      <xdr:row>103</xdr:row>
      <xdr:rowOff>46808</xdr:rowOff>
    </xdr:to>
    <xdr:cxnSp macro="">
      <xdr:nvCxnSpPr>
        <xdr:cNvPr id="659" name="直線コネクタ 658"/>
        <xdr:cNvCxnSpPr/>
      </xdr:nvCxnSpPr>
      <xdr:spPr>
        <a:xfrm>
          <a:off x="14592300" y="17622882"/>
          <a:ext cx="8890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157315</xdr:rowOff>
    </xdr:from>
    <xdr:ext cx="405111" cy="259045"/>
    <xdr:sp macro="" textlink="">
      <xdr:nvSpPr>
        <xdr:cNvPr id="660" name="n_1aveValue【庁舎】&#10;有形固定資産減価償却率"/>
        <xdr:cNvSpPr txBox="1"/>
      </xdr:nvSpPr>
      <xdr:spPr>
        <a:xfrm>
          <a:off x="15266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92001</xdr:rowOff>
    </xdr:from>
    <xdr:ext cx="405111" cy="259045"/>
    <xdr:sp macro="" textlink="">
      <xdr:nvSpPr>
        <xdr:cNvPr id="661" name="n_2aveValue【庁舎】&#10;有形固定資産減価償却率"/>
        <xdr:cNvSpPr txBox="1"/>
      </xdr:nvSpPr>
      <xdr:spPr>
        <a:xfrm>
          <a:off x="14389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114135</xdr:rowOff>
    </xdr:from>
    <xdr:ext cx="405111" cy="259045"/>
    <xdr:sp macro="" textlink="">
      <xdr:nvSpPr>
        <xdr:cNvPr id="662" name="n_1mainValue【庁舎】&#10;有形固定資産減価償却率"/>
        <xdr:cNvSpPr txBox="1"/>
      </xdr:nvSpPr>
      <xdr:spPr>
        <a:xfrm>
          <a:off x="15266044" y="17430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30859</xdr:rowOff>
    </xdr:from>
    <xdr:ext cx="405111" cy="259045"/>
    <xdr:sp macro="" textlink="">
      <xdr:nvSpPr>
        <xdr:cNvPr id="663" name="n_2mainValue【庁舎】&#10;有形固定資産減価償却率"/>
        <xdr:cNvSpPr txBox="1"/>
      </xdr:nvSpPr>
      <xdr:spPr>
        <a:xfrm>
          <a:off x="14389744" y="1734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4" name="正方形/長方形 6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5" name="正方形/長方形 6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6" name="正方形/長方形 6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7" name="正方形/長方形 6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8" name="正方形/長方形 6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9" name="正方形/長方形 6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0" name="正方形/長方形 6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74" name="テキスト ボックス 67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675" name="直線コネクタ 67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6" name="テキスト ボックス 67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7" name="直線コネクタ 67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8" name="テキスト ボックス 67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79" name="直線コネクタ 67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0" name="テキスト ボックス 67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1" name="直線コネクタ 68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2" name="テキスト ボックス 68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3" name="直線コネクタ 68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4" name="テキスト ボックス 68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5" name="直線コネクタ 68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6" name="テキスト ボックス 68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7" name="直線コネクタ 68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8" name="テキスト ボックス 68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109</xdr:row>
      <xdr:rowOff>54973</xdr:rowOff>
    </xdr:to>
    <xdr:cxnSp macro="">
      <xdr:nvCxnSpPr>
        <xdr:cNvPr id="690" name="直線コネクタ 689"/>
        <xdr:cNvCxnSpPr/>
      </xdr:nvCxnSpPr>
      <xdr:spPr>
        <a:xfrm flipV="1">
          <a:off x="22160864" y="17244061"/>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58800</xdr:rowOff>
    </xdr:from>
    <xdr:ext cx="469744" cy="259045"/>
    <xdr:sp macro="" textlink="">
      <xdr:nvSpPr>
        <xdr:cNvPr id="691" name="【庁舎】&#10;一人当たり面積最小値テキスト"/>
        <xdr:cNvSpPr txBox="1"/>
      </xdr:nvSpPr>
      <xdr:spPr>
        <a:xfrm>
          <a:off x="22199600" y="187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54973</xdr:rowOff>
    </xdr:from>
    <xdr:to>
      <xdr:col>116</xdr:col>
      <xdr:colOff>152400</xdr:colOff>
      <xdr:row>109</xdr:row>
      <xdr:rowOff>54973</xdr:rowOff>
    </xdr:to>
    <xdr:cxnSp macro="">
      <xdr:nvCxnSpPr>
        <xdr:cNvPr id="692" name="直線コネクタ 691"/>
        <xdr:cNvCxnSpPr/>
      </xdr:nvCxnSpPr>
      <xdr:spPr>
        <a:xfrm>
          <a:off x="22072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693" name="【庁舎】&#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694" name="直線コネクタ 693"/>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167476</xdr:rowOff>
    </xdr:from>
    <xdr:ext cx="469744" cy="259045"/>
    <xdr:sp macro="" textlink="">
      <xdr:nvSpPr>
        <xdr:cNvPr id="695" name="【庁舎】&#10;一人当たり面積平均値テキスト"/>
        <xdr:cNvSpPr txBox="1"/>
      </xdr:nvSpPr>
      <xdr:spPr>
        <a:xfrm>
          <a:off x="22199600" y="17998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696" name="フローチャート: 判断 695"/>
        <xdr:cNvSpPr/>
      </xdr:nvSpPr>
      <xdr:spPr>
        <a:xfrm>
          <a:off x="221107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697" name="フローチャート: 判断 696"/>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74386</xdr:rowOff>
    </xdr:from>
    <xdr:to>
      <xdr:col>107</xdr:col>
      <xdr:colOff>101600</xdr:colOff>
      <xdr:row>107</xdr:row>
      <xdr:rowOff>4536</xdr:rowOff>
    </xdr:to>
    <xdr:sp macro="" textlink="">
      <xdr:nvSpPr>
        <xdr:cNvPr id="698" name="フローチャート: 判断 697"/>
        <xdr:cNvSpPr/>
      </xdr:nvSpPr>
      <xdr:spPr>
        <a:xfrm>
          <a:off x="20383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9" name="テキスト ボックス 6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0" name="テキスト ボックス 6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1" name="テキスト ボックス 7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2" name="テキスト ボックス 7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3" name="テキスト ボックス 7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704" name="楕円 703"/>
        <xdr:cNvSpPr/>
      </xdr:nvSpPr>
      <xdr:spPr>
        <a:xfrm>
          <a:off x="22110700" y="1838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21789</xdr:rowOff>
    </xdr:from>
    <xdr:ext cx="469744" cy="259045"/>
    <xdr:sp macro="" textlink="">
      <xdr:nvSpPr>
        <xdr:cNvPr id="705" name="【庁舎】&#10;一人当たり面積該当値テキスト"/>
        <xdr:cNvSpPr txBox="1"/>
      </xdr:nvSpPr>
      <xdr:spPr>
        <a:xfrm>
          <a:off x="22199600" y="1836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49893</xdr:rowOff>
    </xdr:from>
    <xdr:to>
      <xdr:col>112</xdr:col>
      <xdr:colOff>38100</xdr:colOff>
      <xdr:row>107</xdr:row>
      <xdr:rowOff>151493</xdr:rowOff>
    </xdr:to>
    <xdr:sp macro="" textlink="">
      <xdr:nvSpPr>
        <xdr:cNvPr id="706" name="楕円 705"/>
        <xdr:cNvSpPr/>
      </xdr:nvSpPr>
      <xdr:spPr>
        <a:xfrm>
          <a:off x="21272500" y="1839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94162</xdr:rowOff>
    </xdr:from>
    <xdr:to>
      <xdr:col>116</xdr:col>
      <xdr:colOff>63500</xdr:colOff>
      <xdr:row>107</xdr:row>
      <xdr:rowOff>100693</xdr:rowOff>
    </xdr:to>
    <xdr:cxnSp macro="">
      <xdr:nvCxnSpPr>
        <xdr:cNvPr id="707" name="直線コネクタ 706"/>
        <xdr:cNvCxnSpPr/>
      </xdr:nvCxnSpPr>
      <xdr:spPr>
        <a:xfrm flipV="1">
          <a:off x="21323300" y="1843931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53158</xdr:rowOff>
    </xdr:from>
    <xdr:to>
      <xdr:col>107</xdr:col>
      <xdr:colOff>101600</xdr:colOff>
      <xdr:row>107</xdr:row>
      <xdr:rowOff>154758</xdr:rowOff>
    </xdr:to>
    <xdr:sp macro="" textlink="">
      <xdr:nvSpPr>
        <xdr:cNvPr id="708" name="楕円 707"/>
        <xdr:cNvSpPr/>
      </xdr:nvSpPr>
      <xdr:spPr>
        <a:xfrm>
          <a:off x="20383500" y="18398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100693</xdr:rowOff>
    </xdr:from>
    <xdr:to>
      <xdr:col>111</xdr:col>
      <xdr:colOff>177800</xdr:colOff>
      <xdr:row>107</xdr:row>
      <xdr:rowOff>103958</xdr:rowOff>
    </xdr:to>
    <xdr:cxnSp macro="">
      <xdr:nvCxnSpPr>
        <xdr:cNvPr id="709" name="直線コネクタ 708"/>
        <xdr:cNvCxnSpPr/>
      </xdr:nvCxnSpPr>
      <xdr:spPr>
        <a:xfrm flipV="1">
          <a:off x="20434300" y="184458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132097</xdr:rowOff>
    </xdr:from>
    <xdr:ext cx="469744" cy="259045"/>
    <xdr:sp macro="" textlink="">
      <xdr:nvSpPr>
        <xdr:cNvPr id="710" name="n_1aveValue【庁舎】&#10;一人当たり面積"/>
        <xdr:cNvSpPr txBox="1"/>
      </xdr:nvSpPr>
      <xdr:spPr>
        <a:xfrm>
          <a:off x="21075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21063</xdr:rowOff>
    </xdr:from>
    <xdr:ext cx="469744" cy="259045"/>
    <xdr:sp macro="" textlink="">
      <xdr:nvSpPr>
        <xdr:cNvPr id="711" name="n_2aveValue【庁舎】&#10;一人当たり面積"/>
        <xdr:cNvSpPr txBox="1"/>
      </xdr:nvSpPr>
      <xdr:spPr>
        <a:xfrm>
          <a:off x="20199427" y="1802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142620</xdr:rowOff>
    </xdr:from>
    <xdr:ext cx="469744" cy="259045"/>
    <xdr:sp macro="" textlink="">
      <xdr:nvSpPr>
        <xdr:cNvPr id="712" name="n_1mainValue【庁舎】&#10;一人当たり面積"/>
        <xdr:cNvSpPr txBox="1"/>
      </xdr:nvSpPr>
      <xdr:spPr>
        <a:xfrm>
          <a:off x="210757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145885</xdr:rowOff>
    </xdr:from>
    <xdr:ext cx="469744" cy="259045"/>
    <xdr:sp macro="" textlink="">
      <xdr:nvSpPr>
        <xdr:cNvPr id="713" name="n_2mainValue【庁舎】&#10;一人当たり面積"/>
        <xdr:cNvSpPr txBox="1"/>
      </xdr:nvSpPr>
      <xdr:spPr>
        <a:xfrm>
          <a:off x="20199427" y="18491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4" name="正方形/長方形 71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5" name="正方形/長方形 71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6" name="テキスト ボックス 71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「市民会館」を除く全ての施設で有形固定資産減価償却率が類似団体平均より高くなっている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。「図書館」では，小川図書館及び玉里図書館の減価償却が進んだことから，前年度と比較して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ポイント上昇し類似団体内平均</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ポイント上回っている。「体育館・プール」では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小川海洋センター改修工事により前年度より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15.9</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ポイント低下したが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ポイント上回っている。「市民会館」では，小川文化センターの減価償却が進んだことにより前年度と比較し</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ポイント上昇したが，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H14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年建設の四季文化館の有形固定資産額が影響し類似団体内平均</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ポイント下回っている。なお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H31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年度より小川文化センターの耐震補強工事を実施することから</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比率は今後更に低下すると見込まれる。「一般廃棄物処理施設」では，茨城美野里環境組合及び茨城地方広域環境組合の建物・工作物の減価償却が進み，前年度と比較し</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21.3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今後は，霞台厚生施設組合で現施設を解体し，新広域ごみ処理施設を建設する予定であるため，比率が低下する見込みである。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「保健センター・保健所」では，玉里保健福祉センター及び四季健康館の減価償却が進んだことにより前年度と比較して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5.5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ト上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回っている。「消防施設」で</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消防団第</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分団機庫建設工事により前年度から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2.5</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ポイント低下したが，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消防本部・美野里・玉里消防署の減価償却が進んだことから，類似団体内平均を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11.9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ポイント上回っている。「庁舎」では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，本庁舎・小川総合支所・玉里総合支所の減価償却が進んだことから，前年度と比較して</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類似団体内平均</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20.0</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ポイント上回っている。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H30</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年度に玉里支所の改修工事を実施する予定であることから，比率は下降する見込みである</a:t>
          </a:r>
          <a:r>
            <a:rPr kumimoji="1" lang="ja-JP" altLang="en-US" sz="1100" strike="noStrike"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400" strike="noStrike" baseline="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51,747
50,355
144.74
23,745,928
22,611,531
913,878
12,783,511
25,980,522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基準財政収入額</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百万円増に対し、基準財政需要額は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百万円減となったが</a:t>
          </a:r>
          <a:r>
            <a:rPr kumimoji="1" lang="ja-JP" altLang="ja-JP" sz="1100">
              <a:solidFill>
                <a:sysClr val="windowText" lastClr="000000"/>
              </a:solidFill>
              <a:effectLst/>
              <a:latin typeface="+mn-lt"/>
              <a:ea typeface="+mn-ea"/>
              <a:cs typeface="+mn-cs"/>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前年度と同数となった。類似団体平均との比較では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0.11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ポイント上回る結果となった。今後も大規模事業による公債費算入額の増加により</a:t>
          </a:r>
          <a:r>
            <a:rPr kumimoji="1" lang="ja-JP" altLang="ja-JP" sz="1100">
              <a:solidFill>
                <a:sysClr val="windowText" lastClr="000000"/>
              </a:solidFill>
              <a:effectLst/>
              <a:latin typeface="+mn-lt"/>
              <a:ea typeface="+mn-ea"/>
              <a:cs typeface="+mn-cs"/>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基準財政需要額の増加が見込まれるため</a:t>
          </a:r>
          <a:r>
            <a:rPr kumimoji="1" lang="ja-JP" altLang="ja-JP" sz="1100">
              <a:solidFill>
                <a:sysClr val="windowText" lastClr="000000"/>
              </a:solidFill>
              <a:effectLst/>
              <a:latin typeface="+mn-lt"/>
              <a:ea typeface="+mn-ea"/>
              <a:cs typeface="+mn-cs"/>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比率はさらに低下していくと考えられる。今後も類似団体平均を下回らないために市税のさらなる徴収率向上を図るなど財源確保に努めたい。</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86783</xdr:rowOff>
    </xdr:to>
    <xdr:cxnSp macro="">
      <xdr:nvCxnSpPr>
        <xdr:cNvPr id="69" name="直線コネクタ 68"/>
        <xdr:cNvCxnSpPr/>
      </xdr:nvCxnSpPr>
      <xdr:spPr>
        <a:xfrm>
          <a:off x="4114800" y="69447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66675</xdr:rowOff>
    </xdr:from>
    <xdr:to>
      <xdr:col>19</xdr:col>
      <xdr:colOff>133350</xdr:colOff>
      <xdr:row>40</xdr:row>
      <xdr:rowOff>86783</xdr:rowOff>
    </xdr:to>
    <xdr:cxnSp macro="">
      <xdr:nvCxnSpPr>
        <xdr:cNvPr id="72" name="直線コネクタ 71"/>
        <xdr:cNvCxnSpPr/>
      </xdr:nvCxnSpPr>
      <xdr:spPr>
        <a:xfrm>
          <a:off x="3225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46567</xdr:rowOff>
    </xdr:from>
    <xdr:to>
      <xdr:col>15</xdr:col>
      <xdr:colOff>82550</xdr:colOff>
      <xdr:row>40</xdr:row>
      <xdr:rowOff>66675</xdr:rowOff>
    </xdr:to>
    <xdr:cxnSp macro="">
      <xdr:nvCxnSpPr>
        <xdr:cNvPr id="75" name="直線コネクタ 74"/>
        <xdr:cNvCxnSpPr/>
      </xdr:nvCxnSpPr>
      <xdr:spPr>
        <a:xfrm>
          <a:off x="2336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46567</xdr:rowOff>
    </xdr:from>
    <xdr:to>
      <xdr:col>11</xdr:col>
      <xdr:colOff>31750</xdr:colOff>
      <xdr:row>40</xdr:row>
      <xdr:rowOff>66675</xdr:rowOff>
    </xdr:to>
    <xdr:cxnSp macro="">
      <xdr:nvCxnSpPr>
        <xdr:cNvPr id="78" name="直線コネクタ 77"/>
        <xdr:cNvCxnSpPr/>
      </xdr:nvCxnSpPr>
      <xdr:spPr>
        <a:xfrm flipV="1">
          <a:off x="1447800" y="69045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102252</xdr:rowOff>
    </xdr:from>
    <xdr:ext cx="762000" cy="259045"/>
    <xdr:sp macro="" textlink="">
      <xdr:nvSpPr>
        <xdr:cNvPr id="80" name="テキスト ボックス 79"/>
        <xdr:cNvSpPr txBox="1"/>
      </xdr:nvSpPr>
      <xdr:spPr>
        <a:xfrm>
          <a:off x="1955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102252</xdr:rowOff>
    </xdr:from>
    <xdr:ext cx="762000" cy="259045"/>
    <xdr:sp macro="" textlink="">
      <xdr:nvSpPr>
        <xdr:cNvPr id="82" name="テキスト ボックス 81"/>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15875</xdr:rowOff>
    </xdr:from>
    <xdr:to>
      <xdr:col>15</xdr:col>
      <xdr:colOff>133350</xdr:colOff>
      <xdr:row>40</xdr:row>
      <xdr:rowOff>117475</xdr:rowOff>
    </xdr:to>
    <xdr:sp macro="" textlink="">
      <xdr:nvSpPr>
        <xdr:cNvPr id="92" name="楕円 91"/>
        <xdr:cNvSpPr/>
      </xdr:nvSpPr>
      <xdr:spPr>
        <a:xfrm>
          <a:off x="3175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127652</xdr:rowOff>
    </xdr:from>
    <xdr:ext cx="762000" cy="259045"/>
    <xdr:sp macro="" textlink="">
      <xdr:nvSpPr>
        <xdr:cNvPr id="93" name="テキスト ボックス 92"/>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167217</xdr:rowOff>
    </xdr:from>
    <xdr:to>
      <xdr:col>11</xdr:col>
      <xdr:colOff>82550</xdr:colOff>
      <xdr:row>40</xdr:row>
      <xdr:rowOff>97367</xdr:rowOff>
    </xdr:to>
    <xdr:sp macro="" textlink="">
      <xdr:nvSpPr>
        <xdr:cNvPr id="94" name="楕円 93"/>
        <xdr:cNvSpPr/>
      </xdr:nvSpPr>
      <xdr:spPr>
        <a:xfrm>
          <a:off x="2286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107544</xdr:rowOff>
    </xdr:from>
    <xdr:ext cx="762000" cy="259045"/>
    <xdr:sp macro="" textlink="">
      <xdr:nvSpPr>
        <xdr:cNvPr id="95" name="テキスト ボックス 94"/>
        <xdr:cNvSpPr txBox="1"/>
      </xdr:nvSpPr>
      <xdr:spPr>
        <a:xfrm>
          <a:off x="1955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96" name="楕円 95"/>
        <xdr:cNvSpPr/>
      </xdr:nvSpPr>
      <xdr:spPr>
        <a:xfrm>
          <a:off x="1397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97" name="テキスト ボックス 96"/>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経常経費充当一般財源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百万円減に対し</a:t>
          </a:r>
          <a:r>
            <a:rPr kumimoji="1" lang="ja-JP" altLang="ja-JP" sz="1100">
              <a:solidFill>
                <a:sysClr val="windowText" lastClr="000000"/>
              </a:solidFill>
              <a:effectLst/>
              <a:latin typeface="+mn-lt"/>
              <a:ea typeface="+mn-ea"/>
              <a:cs typeface="+mn-cs"/>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経常一般財源総額と臨時財政対策債の総額が</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百万円減となり</a:t>
          </a:r>
          <a:r>
            <a:rPr kumimoji="1" lang="ja-JP" altLang="ja-JP" sz="1100">
              <a:solidFill>
                <a:sysClr val="windowText" lastClr="000000"/>
              </a:solidFill>
              <a:effectLst/>
              <a:latin typeface="+mn-lt"/>
              <a:ea typeface="+mn-ea"/>
              <a:cs typeface="+mn-cs"/>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ポイント上昇した。類似団体平均を上回っているが</a:t>
          </a:r>
          <a:r>
            <a:rPr kumimoji="1" lang="ja-JP" altLang="ja-JP" sz="1100">
              <a:solidFill>
                <a:sysClr val="windowText" lastClr="000000"/>
              </a:solidFill>
              <a:effectLst/>
              <a:latin typeface="+mn-lt"/>
              <a:ea typeface="+mn-ea"/>
              <a:cs typeface="+mn-cs"/>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扶助費と公債費は年々増加傾向にある。障害・児童福祉扶助費及び合併特例債等の元利償還金によるものが大きく</a:t>
          </a:r>
          <a:r>
            <a:rPr kumimoji="1" lang="ja-JP" altLang="ja-JP" sz="1100">
              <a:solidFill>
                <a:sysClr val="windowText" lastClr="000000"/>
              </a:solidFill>
              <a:effectLst/>
              <a:latin typeface="+mn-lt"/>
              <a:ea typeface="+mn-ea"/>
              <a:cs typeface="+mn-cs"/>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今後も社会保障制度の拡充や償還額の増加が見込まれるため</a:t>
          </a:r>
          <a:r>
            <a:rPr kumimoji="1" lang="ja-JP" altLang="ja-JP" sz="1100">
              <a:solidFill>
                <a:sysClr val="windowText" lastClr="000000"/>
              </a:solidFill>
              <a:effectLst/>
              <a:latin typeface="+mn-lt"/>
              <a:ea typeface="+mn-ea"/>
              <a:cs typeface="+mn-cs"/>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財政構造の硬直化が懸念される。引き続き</a:t>
          </a:r>
          <a:r>
            <a:rPr kumimoji="1" lang="ja-JP" altLang="ja-JP" sz="1100">
              <a:solidFill>
                <a:sysClr val="windowText" lastClr="000000"/>
              </a:solidFill>
              <a:effectLst/>
              <a:latin typeface="+mn-lt"/>
              <a:ea typeface="+mn-ea"/>
              <a:cs typeface="+mn-cs"/>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行財政改革への取り組みを推進し</a:t>
          </a:r>
          <a:r>
            <a:rPr kumimoji="1" lang="ja-JP" altLang="ja-JP" sz="1100">
              <a:solidFill>
                <a:sysClr val="windowText" lastClr="000000"/>
              </a:solidFill>
              <a:effectLst/>
              <a:latin typeface="+mn-lt"/>
              <a:ea typeface="+mn-ea"/>
              <a:cs typeface="+mn-cs"/>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現在の水準を維持するよう努めたい。</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119380</xdr:rowOff>
    </xdr:from>
    <xdr:to>
      <xdr:col>23</xdr:col>
      <xdr:colOff>133350</xdr:colOff>
      <xdr:row>62</xdr:row>
      <xdr:rowOff>68580</xdr:rowOff>
    </xdr:to>
    <xdr:cxnSp macro="">
      <xdr:nvCxnSpPr>
        <xdr:cNvPr id="132" name="直線コネクタ 131"/>
        <xdr:cNvCxnSpPr/>
      </xdr:nvCxnSpPr>
      <xdr:spPr>
        <a:xfrm>
          <a:off x="4114800" y="1057783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3"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6773</xdr:rowOff>
    </xdr:from>
    <xdr:to>
      <xdr:col>19</xdr:col>
      <xdr:colOff>133350</xdr:colOff>
      <xdr:row>61</xdr:row>
      <xdr:rowOff>119380</xdr:rowOff>
    </xdr:to>
    <xdr:cxnSp macro="">
      <xdr:nvCxnSpPr>
        <xdr:cNvPr id="135" name="直線コネクタ 134"/>
        <xdr:cNvCxnSpPr/>
      </xdr:nvCxnSpPr>
      <xdr:spPr>
        <a:xfrm>
          <a:off x="3225800" y="1046522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69444</xdr:rowOff>
    </xdr:from>
    <xdr:ext cx="736600" cy="259045"/>
    <xdr:sp macro="" textlink="">
      <xdr:nvSpPr>
        <xdr:cNvPr id="137" name="テキスト ボックス 136"/>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6773</xdr:rowOff>
    </xdr:from>
    <xdr:to>
      <xdr:col>15</xdr:col>
      <xdr:colOff>82550</xdr:colOff>
      <xdr:row>61</xdr:row>
      <xdr:rowOff>38946</xdr:rowOff>
    </xdr:to>
    <xdr:cxnSp macro="">
      <xdr:nvCxnSpPr>
        <xdr:cNvPr id="138" name="直線コネクタ 137"/>
        <xdr:cNvCxnSpPr/>
      </xdr:nvCxnSpPr>
      <xdr:spPr>
        <a:xfrm flipV="1">
          <a:off x="2336800" y="10465223"/>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40" name="テキスト ボックス 139"/>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132504</xdr:rowOff>
    </xdr:from>
    <xdr:to>
      <xdr:col>11</xdr:col>
      <xdr:colOff>31750</xdr:colOff>
      <xdr:row>61</xdr:row>
      <xdr:rowOff>38946</xdr:rowOff>
    </xdr:to>
    <xdr:cxnSp macro="">
      <xdr:nvCxnSpPr>
        <xdr:cNvPr id="141" name="直線コネクタ 140"/>
        <xdr:cNvCxnSpPr/>
      </xdr:nvCxnSpPr>
      <xdr:spPr>
        <a:xfrm>
          <a:off x="1447800" y="10248054"/>
          <a:ext cx="889000" cy="24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101617</xdr:rowOff>
    </xdr:from>
    <xdr:ext cx="762000" cy="259045"/>
    <xdr:sp macro="" textlink="">
      <xdr:nvSpPr>
        <xdr:cNvPr id="143" name="テキスト ボックス 142"/>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45" name="テキスト ボックス 144"/>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17780</xdr:rowOff>
    </xdr:from>
    <xdr:to>
      <xdr:col>23</xdr:col>
      <xdr:colOff>184150</xdr:colOff>
      <xdr:row>62</xdr:row>
      <xdr:rowOff>119380</xdr:rowOff>
    </xdr:to>
    <xdr:sp macro="" textlink="">
      <xdr:nvSpPr>
        <xdr:cNvPr id="151" name="楕円 150"/>
        <xdr:cNvSpPr/>
      </xdr:nvSpPr>
      <xdr:spPr>
        <a:xfrm>
          <a:off x="49022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34307</xdr:rowOff>
    </xdr:from>
    <xdr:ext cx="762000" cy="259045"/>
    <xdr:sp macro="" textlink="">
      <xdr:nvSpPr>
        <xdr:cNvPr id="152" name="財政構造の弾力性該当値テキスト"/>
        <xdr:cNvSpPr txBox="1"/>
      </xdr:nvSpPr>
      <xdr:spPr>
        <a:xfrm>
          <a:off x="50419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68580</xdr:rowOff>
    </xdr:from>
    <xdr:to>
      <xdr:col>19</xdr:col>
      <xdr:colOff>184150</xdr:colOff>
      <xdr:row>61</xdr:row>
      <xdr:rowOff>170180</xdr:rowOff>
    </xdr:to>
    <xdr:sp macro="" textlink="">
      <xdr:nvSpPr>
        <xdr:cNvPr id="153" name="楕円 152"/>
        <xdr:cNvSpPr/>
      </xdr:nvSpPr>
      <xdr:spPr>
        <a:xfrm>
          <a:off x="4064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8907</xdr:rowOff>
    </xdr:from>
    <xdr:ext cx="736600" cy="259045"/>
    <xdr:sp macro="" textlink="">
      <xdr:nvSpPr>
        <xdr:cNvPr id="154" name="テキスト ボックス 153"/>
        <xdr:cNvSpPr txBox="1"/>
      </xdr:nvSpPr>
      <xdr:spPr>
        <a:xfrm>
          <a:off x="3733800" y="1029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127423</xdr:rowOff>
    </xdr:from>
    <xdr:to>
      <xdr:col>15</xdr:col>
      <xdr:colOff>133350</xdr:colOff>
      <xdr:row>61</xdr:row>
      <xdr:rowOff>57573</xdr:rowOff>
    </xdr:to>
    <xdr:sp macro="" textlink="">
      <xdr:nvSpPr>
        <xdr:cNvPr id="155" name="楕円 154"/>
        <xdr:cNvSpPr/>
      </xdr:nvSpPr>
      <xdr:spPr>
        <a:xfrm>
          <a:off x="3175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67750</xdr:rowOff>
    </xdr:from>
    <xdr:ext cx="762000" cy="259045"/>
    <xdr:sp macro="" textlink="">
      <xdr:nvSpPr>
        <xdr:cNvPr id="156" name="テキスト ボックス 155"/>
        <xdr:cNvSpPr txBox="1"/>
      </xdr:nvSpPr>
      <xdr:spPr>
        <a:xfrm>
          <a:off x="2844800" y="1018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159596</xdr:rowOff>
    </xdr:from>
    <xdr:to>
      <xdr:col>11</xdr:col>
      <xdr:colOff>82550</xdr:colOff>
      <xdr:row>61</xdr:row>
      <xdr:rowOff>89746</xdr:rowOff>
    </xdr:to>
    <xdr:sp macro="" textlink="">
      <xdr:nvSpPr>
        <xdr:cNvPr id="157" name="楕円 156"/>
        <xdr:cNvSpPr/>
      </xdr:nvSpPr>
      <xdr:spPr>
        <a:xfrm>
          <a:off x="2286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99923</xdr:rowOff>
    </xdr:from>
    <xdr:ext cx="762000" cy="259045"/>
    <xdr:sp macro="" textlink="">
      <xdr:nvSpPr>
        <xdr:cNvPr id="158" name="テキスト ボックス 157"/>
        <xdr:cNvSpPr txBox="1"/>
      </xdr:nvSpPr>
      <xdr:spPr>
        <a:xfrm>
          <a:off x="1955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81704</xdr:rowOff>
    </xdr:from>
    <xdr:to>
      <xdr:col>7</xdr:col>
      <xdr:colOff>31750</xdr:colOff>
      <xdr:row>60</xdr:row>
      <xdr:rowOff>11854</xdr:rowOff>
    </xdr:to>
    <xdr:sp macro="" textlink="">
      <xdr:nvSpPr>
        <xdr:cNvPr id="159" name="楕円 158"/>
        <xdr:cNvSpPr/>
      </xdr:nvSpPr>
      <xdr:spPr>
        <a:xfrm>
          <a:off x="1397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22031</xdr:rowOff>
    </xdr:from>
    <xdr:ext cx="762000" cy="259045"/>
    <xdr:sp macro="" textlink="">
      <xdr:nvSpPr>
        <xdr:cNvPr id="160" name="テキスト ボックス 159"/>
        <xdr:cNvSpPr txBox="1"/>
      </xdr:nvSpPr>
      <xdr:spPr>
        <a:xfrm>
          <a:off x="1066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[131,656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類似団体平均より低いものの</a:t>
          </a:r>
          <a:r>
            <a:rPr kumimoji="1" lang="ja-JP" altLang="ja-JP" sz="1100">
              <a:solidFill>
                <a:sysClr val="windowText" lastClr="000000"/>
              </a:solidFill>
              <a:effectLst/>
              <a:latin typeface="+mn-lt"/>
              <a:ea typeface="+mn-ea"/>
              <a:cs typeface="+mn-cs"/>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前年度より高い決算額となった。要因としては</a:t>
          </a:r>
          <a:r>
            <a:rPr kumimoji="1" lang="ja-JP" altLang="ja-JP" sz="1100">
              <a:solidFill>
                <a:sysClr val="windowText" lastClr="000000"/>
              </a:solidFill>
              <a:effectLst/>
              <a:latin typeface="+mn-lt"/>
              <a:ea typeface="+mn-ea"/>
              <a:cs typeface="+mn-cs"/>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人口が減少したことと</a:t>
          </a:r>
          <a:r>
            <a:rPr kumimoji="1" lang="ja-JP" altLang="ja-JP" sz="1100">
              <a:solidFill>
                <a:sysClr val="windowText" lastClr="000000"/>
              </a:solidFill>
              <a:effectLst/>
              <a:latin typeface="+mn-lt"/>
              <a:ea typeface="+mn-ea"/>
              <a:cs typeface="+mn-cs"/>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物件費において</a:t>
          </a:r>
          <a:r>
            <a:rPr kumimoji="1" lang="ja-JP" altLang="ja-JP" sz="1100">
              <a:solidFill>
                <a:sysClr val="windowText" lastClr="000000"/>
              </a:solidFill>
              <a:effectLst/>
              <a:latin typeface="+mn-lt"/>
              <a:ea typeface="+mn-ea"/>
              <a:cs typeface="+mn-cs"/>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道路ストック総点検調査業務委託料</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52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百万円や玉里小中一貫校基本設計業務委託料</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百万円の支出により、人口１人当たりのコストが前年度より増加となり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131,656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円となった。今後は公共施設管理計画に基づく施設の整理統合を実施し</a:t>
          </a:r>
          <a:r>
            <a:rPr kumimoji="1" lang="ja-JP" altLang="ja-JP" sz="1100">
              <a:solidFill>
                <a:sysClr val="windowText" lastClr="000000"/>
              </a:solidFill>
              <a:effectLst/>
              <a:latin typeface="+mn-lt"/>
              <a:ea typeface="+mn-ea"/>
              <a:cs typeface="+mn-cs"/>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施設維持管理費等の内部管理経費や施設使用料を見直していきたい。</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33961</xdr:rowOff>
    </xdr:from>
    <xdr:to>
      <xdr:col>23</xdr:col>
      <xdr:colOff>133350</xdr:colOff>
      <xdr:row>84</xdr:row>
      <xdr:rowOff>55652</xdr:rowOff>
    </xdr:to>
    <xdr:cxnSp macro="">
      <xdr:nvCxnSpPr>
        <xdr:cNvPr id="195" name="直線コネクタ 194"/>
        <xdr:cNvCxnSpPr/>
      </xdr:nvCxnSpPr>
      <xdr:spPr>
        <a:xfrm>
          <a:off x="4114800" y="14435761"/>
          <a:ext cx="838200" cy="2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27940</xdr:rowOff>
    </xdr:from>
    <xdr:ext cx="762000" cy="259045"/>
    <xdr:sp macro="" textlink="">
      <xdr:nvSpPr>
        <xdr:cNvPr id="196" name="人件費・物件費等の状況平均値テキスト"/>
        <xdr:cNvSpPr txBox="1"/>
      </xdr:nvSpPr>
      <xdr:spPr>
        <a:xfrm>
          <a:off x="5041900" y="14429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8937</xdr:rowOff>
    </xdr:from>
    <xdr:to>
      <xdr:col>19</xdr:col>
      <xdr:colOff>133350</xdr:colOff>
      <xdr:row>84</xdr:row>
      <xdr:rowOff>33961</xdr:rowOff>
    </xdr:to>
    <xdr:cxnSp macro="">
      <xdr:nvCxnSpPr>
        <xdr:cNvPr id="198" name="直線コネクタ 197"/>
        <xdr:cNvCxnSpPr/>
      </xdr:nvCxnSpPr>
      <xdr:spPr>
        <a:xfrm>
          <a:off x="3225800" y="14410737"/>
          <a:ext cx="889000" cy="2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107228</xdr:rowOff>
    </xdr:from>
    <xdr:ext cx="736600" cy="259045"/>
    <xdr:sp macro="" textlink="">
      <xdr:nvSpPr>
        <xdr:cNvPr id="200" name="テキスト ボックス 199"/>
        <xdr:cNvSpPr txBox="1"/>
      </xdr:nvSpPr>
      <xdr:spPr>
        <a:xfrm>
          <a:off x="3733800" y="14509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160351</xdr:rowOff>
    </xdr:from>
    <xdr:to>
      <xdr:col>15</xdr:col>
      <xdr:colOff>82550</xdr:colOff>
      <xdr:row>84</xdr:row>
      <xdr:rowOff>8937</xdr:rowOff>
    </xdr:to>
    <xdr:cxnSp macro="">
      <xdr:nvCxnSpPr>
        <xdr:cNvPr id="201" name="直線コネクタ 200"/>
        <xdr:cNvCxnSpPr/>
      </xdr:nvCxnSpPr>
      <xdr:spPr>
        <a:xfrm>
          <a:off x="2336800" y="14390701"/>
          <a:ext cx="889000" cy="2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2" name="フローチャート: 判断 201"/>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27472</xdr:rowOff>
    </xdr:from>
    <xdr:ext cx="762000" cy="259045"/>
    <xdr:sp macro="" textlink="">
      <xdr:nvSpPr>
        <xdr:cNvPr id="203" name="テキスト ボックス 202"/>
        <xdr:cNvSpPr txBox="1"/>
      </xdr:nvSpPr>
      <xdr:spPr>
        <a:xfrm>
          <a:off x="2844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80634</xdr:rowOff>
    </xdr:from>
    <xdr:to>
      <xdr:col>11</xdr:col>
      <xdr:colOff>31750</xdr:colOff>
      <xdr:row>83</xdr:row>
      <xdr:rowOff>160351</xdr:rowOff>
    </xdr:to>
    <xdr:cxnSp macro="">
      <xdr:nvCxnSpPr>
        <xdr:cNvPr id="204" name="直線コネクタ 203"/>
        <xdr:cNvCxnSpPr/>
      </xdr:nvCxnSpPr>
      <xdr:spPr>
        <a:xfrm>
          <a:off x="1447800" y="14310984"/>
          <a:ext cx="889000" cy="7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33430</xdr:rowOff>
    </xdr:from>
    <xdr:ext cx="762000" cy="259045"/>
    <xdr:sp macro="" textlink="">
      <xdr:nvSpPr>
        <xdr:cNvPr id="206" name="テキスト ボックス 205"/>
        <xdr:cNvSpPr txBox="1"/>
      </xdr:nvSpPr>
      <xdr:spPr>
        <a:xfrm>
          <a:off x="1955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108</xdr:rowOff>
    </xdr:from>
    <xdr:ext cx="762000" cy="259045"/>
    <xdr:sp macro="" textlink="">
      <xdr:nvSpPr>
        <xdr:cNvPr id="208" name="テキスト ボックス 207"/>
        <xdr:cNvSpPr txBox="1"/>
      </xdr:nvSpPr>
      <xdr:spPr>
        <a:xfrm>
          <a:off x="1066800" y="1440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4852</xdr:rowOff>
    </xdr:from>
    <xdr:to>
      <xdr:col>23</xdr:col>
      <xdr:colOff>184150</xdr:colOff>
      <xdr:row>84</xdr:row>
      <xdr:rowOff>106452</xdr:rowOff>
    </xdr:to>
    <xdr:sp macro="" textlink="">
      <xdr:nvSpPr>
        <xdr:cNvPr id="214" name="楕円 213"/>
        <xdr:cNvSpPr/>
      </xdr:nvSpPr>
      <xdr:spPr>
        <a:xfrm>
          <a:off x="4902200" y="1440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21379</xdr:rowOff>
    </xdr:from>
    <xdr:ext cx="762000" cy="259045"/>
    <xdr:sp macro="" textlink="">
      <xdr:nvSpPr>
        <xdr:cNvPr id="215" name="人件費・物件費等の状況該当値テキスト"/>
        <xdr:cNvSpPr txBox="1"/>
      </xdr:nvSpPr>
      <xdr:spPr>
        <a:xfrm>
          <a:off x="5041900" y="14251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154611</xdr:rowOff>
    </xdr:from>
    <xdr:to>
      <xdr:col>19</xdr:col>
      <xdr:colOff>184150</xdr:colOff>
      <xdr:row>84</xdr:row>
      <xdr:rowOff>84761</xdr:rowOff>
    </xdr:to>
    <xdr:sp macro="" textlink="">
      <xdr:nvSpPr>
        <xdr:cNvPr id="216" name="楕円 215"/>
        <xdr:cNvSpPr/>
      </xdr:nvSpPr>
      <xdr:spPr>
        <a:xfrm>
          <a:off x="4064000" y="1438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94938</xdr:rowOff>
    </xdr:from>
    <xdr:ext cx="736600" cy="259045"/>
    <xdr:sp macro="" textlink="">
      <xdr:nvSpPr>
        <xdr:cNvPr id="217" name="テキスト ボックス 216"/>
        <xdr:cNvSpPr txBox="1"/>
      </xdr:nvSpPr>
      <xdr:spPr>
        <a:xfrm>
          <a:off x="3733800" y="14153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129587</xdr:rowOff>
    </xdr:from>
    <xdr:to>
      <xdr:col>15</xdr:col>
      <xdr:colOff>133350</xdr:colOff>
      <xdr:row>84</xdr:row>
      <xdr:rowOff>59737</xdr:rowOff>
    </xdr:to>
    <xdr:sp macro="" textlink="">
      <xdr:nvSpPr>
        <xdr:cNvPr id="218" name="楕円 217"/>
        <xdr:cNvSpPr/>
      </xdr:nvSpPr>
      <xdr:spPr>
        <a:xfrm>
          <a:off x="3175000" y="1435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69914</xdr:rowOff>
    </xdr:from>
    <xdr:ext cx="762000" cy="259045"/>
    <xdr:sp macro="" textlink="">
      <xdr:nvSpPr>
        <xdr:cNvPr id="219" name="テキスト ボックス 218"/>
        <xdr:cNvSpPr txBox="1"/>
      </xdr:nvSpPr>
      <xdr:spPr>
        <a:xfrm>
          <a:off x="2844800" y="14128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109551</xdr:rowOff>
    </xdr:from>
    <xdr:to>
      <xdr:col>11</xdr:col>
      <xdr:colOff>82550</xdr:colOff>
      <xdr:row>84</xdr:row>
      <xdr:rowOff>39701</xdr:rowOff>
    </xdr:to>
    <xdr:sp macro="" textlink="">
      <xdr:nvSpPr>
        <xdr:cNvPr id="220" name="楕円 219"/>
        <xdr:cNvSpPr/>
      </xdr:nvSpPr>
      <xdr:spPr>
        <a:xfrm>
          <a:off x="2286000" y="1433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24478</xdr:rowOff>
    </xdr:from>
    <xdr:ext cx="762000" cy="259045"/>
    <xdr:sp macro="" textlink="">
      <xdr:nvSpPr>
        <xdr:cNvPr id="221" name="テキスト ボックス 220"/>
        <xdr:cNvSpPr txBox="1"/>
      </xdr:nvSpPr>
      <xdr:spPr>
        <a:xfrm>
          <a:off x="1955800" y="14426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29834</xdr:rowOff>
    </xdr:from>
    <xdr:to>
      <xdr:col>7</xdr:col>
      <xdr:colOff>31750</xdr:colOff>
      <xdr:row>83</xdr:row>
      <xdr:rowOff>131434</xdr:rowOff>
    </xdr:to>
    <xdr:sp macro="" textlink="">
      <xdr:nvSpPr>
        <xdr:cNvPr id="222" name="楕円 221"/>
        <xdr:cNvSpPr/>
      </xdr:nvSpPr>
      <xdr:spPr>
        <a:xfrm>
          <a:off x="1397000" y="1426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141611</xdr:rowOff>
    </xdr:from>
    <xdr:ext cx="762000" cy="259045"/>
    <xdr:sp macro="" textlink="">
      <xdr:nvSpPr>
        <xdr:cNvPr id="223" name="テキスト ボックス 222"/>
        <xdr:cNvSpPr txBox="1"/>
      </xdr:nvSpPr>
      <xdr:spPr>
        <a:xfrm>
          <a:off x="1066800" y="140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国家公務員の時限的な給与減額支給措置により平成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年度まで</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より高くなっていたが</a:t>
          </a:r>
          <a:r>
            <a:rPr kumimoji="1" lang="ja-JP" altLang="ja-JP" sz="1100">
              <a:solidFill>
                <a:sysClr val="windowText" lastClr="000000"/>
              </a:solidFill>
              <a:effectLst/>
              <a:latin typeface="+mn-lt"/>
              <a:ea typeface="+mn-ea"/>
              <a:cs typeface="+mn-cs"/>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年度からは特例措置がなくなり下がっている。前年度と比較すると同数となり類似団体平均を上回っている。今後も継続的に定員適正化計画に沿って人事管理を行うとともに</a:t>
          </a:r>
          <a:r>
            <a:rPr kumimoji="1" lang="ja-JP" altLang="ja-JP" sz="1100">
              <a:solidFill>
                <a:sysClr val="windowText" lastClr="000000"/>
              </a:solidFill>
              <a:effectLst/>
              <a:latin typeface="+mn-lt"/>
              <a:ea typeface="+mn-ea"/>
              <a:cs typeface="+mn-cs"/>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人事評価制度に基づく職務成績等に応じた昇給制度を導入していくことにより</a:t>
          </a:r>
          <a:r>
            <a:rPr kumimoji="1" lang="ja-JP" altLang="ja-JP" sz="1100">
              <a:solidFill>
                <a:sysClr val="windowText" lastClr="000000"/>
              </a:solidFill>
              <a:effectLst/>
              <a:latin typeface="+mn-lt"/>
              <a:ea typeface="+mn-ea"/>
              <a:cs typeface="+mn-cs"/>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より一層の給与の適正化に努めたい。（</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H29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数値は給与実態調査公表前につき前年度数値を引用）</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58561</xdr:rowOff>
    </xdr:from>
    <xdr:to>
      <xdr:col>81</xdr:col>
      <xdr:colOff>44450</xdr:colOff>
      <xdr:row>85</xdr:row>
      <xdr:rowOff>58561</xdr:rowOff>
    </xdr:to>
    <xdr:cxnSp macro="">
      <xdr:nvCxnSpPr>
        <xdr:cNvPr id="257" name="直線コネクタ 256"/>
        <xdr:cNvCxnSpPr/>
      </xdr:nvCxnSpPr>
      <xdr:spPr>
        <a:xfrm>
          <a:off x="16179800" y="146318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34872</xdr:rowOff>
    </xdr:from>
    <xdr:ext cx="762000" cy="259045"/>
    <xdr:sp macro="" textlink="">
      <xdr:nvSpPr>
        <xdr:cNvPr id="258" name="給与水準   （国との比較）平均値テキスト"/>
        <xdr:cNvSpPr txBox="1"/>
      </xdr:nvSpPr>
      <xdr:spPr>
        <a:xfrm>
          <a:off x="17106900" y="1426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85</xdr:row>
      <xdr:rowOff>58561</xdr:rowOff>
    </xdr:to>
    <xdr:cxnSp macro="">
      <xdr:nvCxnSpPr>
        <xdr:cNvPr id="260" name="直線コネクタ 259"/>
        <xdr:cNvCxnSpPr/>
      </xdr:nvCxnSpPr>
      <xdr:spPr>
        <a:xfrm>
          <a:off x="15290800" y="14524566"/>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2" name="テキスト ボックス 261"/>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160161</xdr:rowOff>
    </xdr:from>
    <xdr:to>
      <xdr:col>72</xdr:col>
      <xdr:colOff>203200</xdr:colOff>
      <xdr:row>84</xdr:row>
      <xdr:rowOff>122766</xdr:rowOff>
    </xdr:to>
    <xdr:cxnSp macro="">
      <xdr:nvCxnSpPr>
        <xdr:cNvPr id="263" name="直線コネクタ 262"/>
        <xdr:cNvCxnSpPr/>
      </xdr:nvCxnSpPr>
      <xdr:spPr>
        <a:xfrm>
          <a:off x="14401800" y="14390511"/>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58561</xdr:rowOff>
    </xdr:from>
    <xdr:to>
      <xdr:col>73</xdr:col>
      <xdr:colOff>44450</xdr:colOff>
      <xdr:row>84</xdr:row>
      <xdr:rowOff>160161</xdr:rowOff>
    </xdr:to>
    <xdr:sp macro="" textlink="">
      <xdr:nvSpPr>
        <xdr:cNvPr id="264" name="フローチャート: 判断 263"/>
        <xdr:cNvSpPr/>
      </xdr:nvSpPr>
      <xdr:spPr>
        <a:xfrm>
          <a:off x="15240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170338</xdr:rowOff>
    </xdr:from>
    <xdr:ext cx="762000" cy="259045"/>
    <xdr:sp macro="" textlink="">
      <xdr:nvSpPr>
        <xdr:cNvPr id="265" name="テキスト ボックス 264"/>
        <xdr:cNvSpPr txBox="1"/>
      </xdr:nvSpPr>
      <xdr:spPr>
        <a:xfrm>
          <a:off x="14909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160161</xdr:rowOff>
    </xdr:from>
    <xdr:to>
      <xdr:col>68</xdr:col>
      <xdr:colOff>152400</xdr:colOff>
      <xdr:row>84</xdr:row>
      <xdr:rowOff>109361</xdr:rowOff>
    </xdr:to>
    <xdr:cxnSp macro="">
      <xdr:nvCxnSpPr>
        <xdr:cNvPr id="266" name="直線コネクタ 265"/>
        <xdr:cNvCxnSpPr/>
      </xdr:nvCxnSpPr>
      <xdr:spPr>
        <a:xfrm flipV="1">
          <a:off x="13512800" y="14390511"/>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68" name="テキスト ボックス 267"/>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70" name="テキスト ボックス 269"/>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76" name="楕円 275"/>
        <xdr:cNvSpPr/>
      </xdr:nvSpPr>
      <xdr:spPr>
        <a:xfrm>
          <a:off x="169672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151288</xdr:rowOff>
    </xdr:from>
    <xdr:ext cx="762000" cy="259045"/>
    <xdr:sp macro="" textlink="">
      <xdr:nvSpPr>
        <xdr:cNvPr id="277" name="給与水準   （国との比較）該当値テキスト"/>
        <xdr:cNvSpPr txBox="1"/>
      </xdr:nvSpPr>
      <xdr:spPr>
        <a:xfrm>
          <a:off x="17106900" y="14553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7761</xdr:rowOff>
    </xdr:from>
    <xdr:to>
      <xdr:col>77</xdr:col>
      <xdr:colOff>95250</xdr:colOff>
      <xdr:row>85</xdr:row>
      <xdr:rowOff>109361</xdr:rowOff>
    </xdr:to>
    <xdr:sp macro="" textlink="">
      <xdr:nvSpPr>
        <xdr:cNvPr id="278" name="楕円 277"/>
        <xdr:cNvSpPr/>
      </xdr:nvSpPr>
      <xdr:spPr>
        <a:xfrm>
          <a:off x="16129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94138</xdr:rowOff>
    </xdr:from>
    <xdr:ext cx="736600" cy="259045"/>
    <xdr:sp macro="" textlink="">
      <xdr:nvSpPr>
        <xdr:cNvPr id="279" name="テキスト ボックス 278"/>
        <xdr:cNvSpPr txBox="1"/>
      </xdr:nvSpPr>
      <xdr:spPr>
        <a:xfrm>
          <a:off x="15798800" y="14667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80" name="楕円 279"/>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81" name="テキスト ボックス 280"/>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109361</xdr:rowOff>
    </xdr:from>
    <xdr:to>
      <xdr:col>68</xdr:col>
      <xdr:colOff>203200</xdr:colOff>
      <xdr:row>84</xdr:row>
      <xdr:rowOff>39511</xdr:rowOff>
    </xdr:to>
    <xdr:sp macro="" textlink="">
      <xdr:nvSpPr>
        <xdr:cNvPr id="282" name="楕円 281"/>
        <xdr:cNvSpPr/>
      </xdr:nvSpPr>
      <xdr:spPr>
        <a:xfrm>
          <a:off x="143510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49688</xdr:rowOff>
    </xdr:from>
    <xdr:ext cx="762000" cy="259045"/>
    <xdr:sp macro="" textlink="">
      <xdr:nvSpPr>
        <xdr:cNvPr id="283" name="テキスト ボックス 282"/>
        <xdr:cNvSpPr txBox="1"/>
      </xdr:nvSpPr>
      <xdr:spPr>
        <a:xfrm>
          <a:off x="14020800" y="1410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58561</xdr:rowOff>
    </xdr:from>
    <xdr:to>
      <xdr:col>64</xdr:col>
      <xdr:colOff>152400</xdr:colOff>
      <xdr:row>84</xdr:row>
      <xdr:rowOff>160161</xdr:rowOff>
    </xdr:to>
    <xdr:sp macro="" textlink="">
      <xdr:nvSpPr>
        <xdr:cNvPr id="284" name="楕円 283"/>
        <xdr:cNvSpPr/>
      </xdr:nvSpPr>
      <xdr:spPr>
        <a:xfrm>
          <a:off x="13462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144938</xdr:rowOff>
    </xdr:from>
    <xdr:ext cx="762000" cy="259045"/>
    <xdr:sp macro="" textlink="">
      <xdr:nvSpPr>
        <xdr:cNvPr id="285" name="テキスト ボックス 284"/>
        <xdr:cNvSpPr txBox="1"/>
      </xdr:nvSpPr>
      <xdr:spPr>
        <a:xfrm>
          <a:off x="131318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0.07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ポイント増加し</a:t>
          </a:r>
          <a:r>
            <a:rPr kumimoji="1" lang="ja-JP" altLang="ja-JP" sz="1100">
              <a:solidFill>
                <a:sysClr val="windowText" lastClr="000000"/>
              </a:solidFill>
              <a:effectLst/>
              <a:latin typeface="+mn-lt"/>
              <a:ea typeface="+mn-ea"/>
              <a:cs typeface="+mn-cs"/>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類似団体平均を上回っている。主な要因としては</a:t>
          </a:r>
          <a:r>
            <a:rPr kumimoji="1" lang="ja-JP" altLang="ja-JP" sz="1100">
              <a:solidFill>
                <a:sysClr val="windowText" lastClr="000000"/>
              </a:solidFill>
              <a:effectLst/>
              <a:latin typeface="+mn-lt"/>
              <a:ea typeface="+mn-ea"/>
              <a:cs typeface="+mn-cs"/>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人口が減少したこととに対し</a:t>
          </a:r>
          <a:r>
            <a:rPr kumimoji="1" lang="ja-JP" altLang="ja-JP" sz="1100">
              <a:solidFill>
                <a:sysClr val="windowText" lastClr="000000"/>
              </a:solidFill>
              <a:effectLst/>
              <a:latin typeface="+mn-lt"/>
              <a:ea typeface="+mn-ea"/>
              <a:cs typeface="+mn-cs"/>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一般職員等数が前年度同数であったことが挙げられる。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今後も定員適正化計画に基づき</a:t>
          </a:r>
          <a:r>
            <a:rPr kumimoji="1" lang="ja-JP" altLang="ja-JP" sz="1100">
              <a:solidFill>
                <a:sysClr val="windowText" lastClr="000000"/>
              </a:solidFill>
              <a:effectLst/>
              <a:latin typeface="+mn-lt"/>
              <a:ea typeface="+mn-ea"/>
              <a:cs typeface="+mn-cs"/>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職員数の適正化に努めたい。</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125125</xdr:rowOff>
    </xdr:from>
    <xdr:to>
      <xdr:col>81</xdr:col>
      <xdr:colOff>44450</xdr:colOff>
      <xdr:row>61</xdr:row>
      <xdr:rowOff>133169</xdr:rowOff>
    </xdr:to>
    <xdr:cxnSp macro="">
      <xdr:nvCxnSpPr>
        <xdr:cNvPr id="322" name="直線コネクタ 321"/>
        <xdr:cNvCxnSpPr/>
      </xdr:nvCxnSpPr>
      <xdr:spPr>
        <a:xfrm>
          <a:off x="16179800" y="10583575"/>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49486</xdr:rowOff>
    </xdr:from>
    <xdr:ext cx="762000" cy="259045"/>
    <xdr:sp macro="" textlink="">
      <xdr:nvSpPr>
        <xdr:cNvPr id="323" name="定員管理の状況平均値テキスト"/>
        <xdr:cNvSpPr txBox="1"/>
      </xdr:nvSpPr>
      <xdr:spPr>
        <a:xfrm>
          <a:off x="17106900" y="10336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125125</xdr:rowOff>
    </xdr:from>
    <xdr:to>
      <xdr:col>77</xdr:col>
      <xdr:colOff>44450</xdr:colOff>
      <xdr:row>61</xdr:row>
      <xdr:rowOff>128572</xdr:rowOff>
    </xdr:to>
    <xdr:cxnSp macro="">
      <xdr:nvCxnSpPr>
        <xdr:cNvPr id="325" name="直線コネクタ 324"/>
        <xdr:cNvCxnSpPr/>
      </xdr:nvCxnSpPr>
      <xdr:spPr>
        <a:xfrm flipV="1">
          <a:off x="15290800" y="1058357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134395</xdr:rowOff>
    </xdr:from>
    <xdr:ext cx="736600" cy="259045"/>
    <xdr:sp macro="" textlink="">
      <xdr:nvSpPr>
        <xdr:cNvPr id="327" name="テキスト ボックス 326"/>
        <xdr:cNvSpPr txBox="1"/>
      </xdr:nvSpPr>
      <xdr:spPr>
        <a:xfrm>
          <a:off x="15798800" y="1024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110188</xdr:rowOff>
    </xdr:from>
    <xdr:to>
      <xdr:col>72</xdr:col>
      <xdr:colOff>203200</xdr:colOff>
      <xdr:row>61</xdr:row>
      <xdr:rowOff>128572</xdr:rowOff>
    </xdr:to>
    <xdr:cxnSp macro="">
      <xdr:nvCxnSpPr>
        <xdr:cNvPr id="328" name="直線コネクタ 327"/>
        <xdr:cNvCxnSpPr/>
      </xdr:nvCxnSpPr>
      <xdr:spPr>
        <a:xfrm>
          <a:off x="14401800" y="10568638"/>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29" name="フローチャート: 判断 328"/>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105669</xdr:rowOff>
    </xdr:from>
    <xdr:ext cx="762000" cy="259045"/>
    <xdr:sp macro="" textlink="">
      <xdr:nvSpPr>
        <xdr:cNvPr id="330" name="テキスト ボックス 329"/>
        <xdr:cNvSpPr txBox="1"/>
      </xdr:nvSpPr>
      <xdr:spPr>
        <a:xfrm>
          <a:off x="14909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90654</xdr:rowOff>
    </xdr:from>
    <xdr:to>
      <xdr:col>68</xdr:col>
      <xdr:colOff>152400</xdr:colOff>
      <xdr:row>61</xdr:row>
      <xdr:rowOff>110188</xdr:rowOff>
    </xdr:to>
    <xdr:cxnSp macro="">
      <xdr:nvCxnSpPr>
        <xdr:cNvPr id="331" name="直線コネクタ 330"/>
        <xdr:cNvCxnSpPr/>
      </xdr:nvCxnSpPr>
      <xdr:spPr>
        <a:xfrm>
          <a:off x="13512800" y="10549104"/>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10298</xdr:rowOff>
    </xdr:from>
    <xdr:ext cx="762000" cy="259045"/>
    <xdr:sp macro="" textlink="">
      <xdr:nvSpPr>
        <xdr:cNvPr id="333" name="テキスト ボックス 332"/>
        <xdr:cNvSpPr txBox="1"/>
      </xdr:nvSpPr>
      <xdr:spPr>
        <a:xfrm>
          <a:off x="14020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5" name="テキスト ボックス 334"/>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82369</xdr:rowOff>
    </xdr:from>
    <xdr:to>
      <xdr:col>81</xdr:col>
      <xdr:colOff>95250</xdr:colOff>
      <xdr:row>62</xdr:row>
      <xdr:rowOff>12519</xdr:rowOff>
    </xdr:to>
    <xdr:sp macro="" textlink="">
      <xdr:nvSpPr>
        <xdr:cNvPr id="341" name="楕円 340"/>
        <xdr:cNvSpPr/>
      </xdr:nvSpPr>
      <xdr:spPr>
        <a:xfrm>
          <a:off x="16967200" y="105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54446</xdr:rowOff>
    </xdr:from>
    <xdr:ext cx="762000" cy="259045"/>
    <xdr:sp macro="" textlink="">
      <xdr:nvSpPr>
        <xdr:cNvPr id="342" name="定員管理の状況該当値テキスト"/>
        <xdr:cNvSpPr txBox="1"/>
      </xdr:nvSpPr>
      <xdr:spPr>
        <a:xfrm>
          <a:off x="17106900" y="10512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74325</xdr:rowOff>
    </xdr:from>
    <xdr:to>
      <xdr:col>77</xdr:col>
      <xdr:colOff>95250</xdr:colOff>
      <xdr:row>62</xdr:row>
      <xdr:rowOff>4475</xdr:rowOff>
    </xdr:to>
    <xdr:sp macro="" textlink="">
      <xdr:nvSpPr>
        <xdr:cNvPr id="343" name="楕円 342"/>
        <xdr:cNvSpPr/>
      </xdr:nvSpPr>
      <xdr:spPr>
        <a:xfrm>
          <a:off x="16129000" y="1053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160702</xdr:rowOff>
    </xdr:from>
    <xdr:ext cx="736600" cy="259045"/>
    <xdr:sp macro="" textlink="">
      <xdr:nvSpPr>
        <xdr:cNvPr id="344" name="テキスト ボックス 343"/>
        <xdr:cNvSpPr txBox="1"/>
      </xdr:nvSpPr>
      <xdr:spPr>
        <a:xfrm>
          <a:off x="15798800" y="10619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77772</xdr:rowOff>
    </xdr:from>
    <xdr:to>
      <xdr:col>73</xdr:col>
      <xdr:colOff>44450</xdr:colOff>
      <xdr:row>62</xdr:row>
      <xdr:rowOff>7922</xdr:rowOff>
    </xdr:to>
    <xdr:sp macro="" textlink="">
      <xdr:nvSpPr>
        <xdr:cNvPr id="345" name="楕円 344"/>
        <xdr:cNvSpPr/>
      </xdr:nvSpPr>
      <xdr:spPr>
        <a:xfrm>
          <a:off x="15240000" y="1053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164149</xdr:rowOff>
    </xdr:from>
    <xdr:ext cx="762000" cy="259045"/>
    <xdr:sp macro="" textlink="">
      <xdr:nvSpPr>
        <xdr:cNvPr id="346" name="テキスト ボックス 345"/>
        <xdr:cNvSpPr txBox="1"/>
      </xdr:nvSpPr>
      <xdr:spPr>
        <a:xfrm>
          <a:off x="14909800" y="1062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59388</xdr:rowOff>
    </xdr:from>
    <xdr:to>
      <xdr:col>68</xdr:col>
      <xdr:colOff>203200</xdr:colOff>
      <xdr:row>61</xdr:row>
      <xdr:rowOff>160988</xdr:rowOff>
    </xdr:to>
    <xdr:sp macro="" textlink="">
      <xdr:nvSpPr>
        <xdr:cNvPr id="347" name="楕円 346"/>
        <xdr:cNvSpPr/>
      </xdr:nvSpPr>
      <xdr:spPr>
        <a:xfrm>
          <a:off x="14351000" y="1051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145765</xdr:rowOff>
    </xdr:from>
    <xdr:ext cx="762000" cy="259045"/>
    <xdr:sp macro="" textlink="">
      <xdr:nvSpPr>
        <xdr:cNvPr id="348" name="テキスト ボックス 347"/>
        <xdr:cNvSpPr txBox="1"/>
      </xdr:nvSpPr>
      <xdr:spPr>
        <a:xfrm>
          <a:off x="14020800" y="10604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39854</xdr:rowOff>
    </xdr:from>
    <xdr:to>
      <xdr:col>64</xdr:col>
      <xdr:colOff>152400</xdr:colOff>
      <xdr:row>61</xdr:row>
      <xdr:rowOff>141454</xdr:rowOff>
    </xdr:to>
    <xdr:sp macro="" textlink="">
      <xdr:nvSpPr>
        <xdr:cNvPr id="349" name="楕円 348"/>
        <xdr:cNvSpPr/>
      </xdr:nvSpPr>
      <xdr:spPr>
        <a:xfrm>
          <a:off x="13462000" y="104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126231</xdr:rowOff>
    </xdr:from>
    <xdr:ext cx="762000" cy="259045"/>
    <xdr:sp macro="" textlink="">
      <xdr:nvSpPr>
        <xdr:cNvPr id="350" name="テキスト ボックス 349"/>
        <xdr:cNvSpPr txBox="1"/>
      </xdr:nvSpPr>
      <xdr:spPr>
        <a:xfrm>
          <a:off x="13131800" y="10584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前年度と比較すると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ポイント上昇したが</a:t>
          </a:r>
          <a:r>
            <a:rPr kumimoji="1" lang="ja-JP" altLang="ja-JP" sz="1100">
              <a:solidFill>
                <a:sysClr val="windowText" lastClr="000000"/>
              </a:solidFill>
              <a:effectLst/>
              <a:latin typeface="+mn-lt"/>
              <a:ea typeface="+mn-ea"/>
              <a:cs typeface="+mn-cs"/>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類似団体平均を下回っている。要因としては</a:t>
          </a:r>
          <a:r>
            <a:rPr kumimoji="1" lang="ja-JP" altLang="ja-JP" sz="1100">
              <a:solidFill>
                <a:sysClr val="windowText" lastClr="000000"/>
              </a:solidFill>
              <a:effectLst/>
              <a:latin typeface="+mn-lt"/>
              <a:ea typeface="+mn-ea"/>
              <a:cs typeface="+mn-cs"/>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合併特例債や臨時財政対策債の借入に対する元利償還金の増加</a:t>
          </a:r>
          <a:r>
            <a:rPr kumimoji="1" lang="ja-JP" altLang="ja-JP" sz="1100">
              <a:solidFill>
                <a:sysClr val="windowText" lastClr="000000"/>
              </a:solidFill>
              <a:effectLst/>
              <a:latin typeface="+mn-lt"/>
              <a:ea typeface="+mn-ea"/>
              <a:cs typeface="+mn-cs"/>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一本算定への縮減期間に入ったこと等による普通交付税の減少したことが挙げられる。今後も大規模事業が本格的に展開され元利償還金が増加していくことが確実なことから</a:t>
          </a:r>
          <a:r>
            <a:rPr kumimoji="1" lang="ja-JP" altLang="ja-JP" sz="1100">
              <a:solidFill>
                <a:sysClr val="windowText" lastClr="000000"/>
              </a:solidFill>
              <a:effectLst/>
              <a:latin typeface="+mn-lt"/>
              <a:ea typeface="+mn-ea"/>
              <a:cs typeface="+mn-cs"/>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交付税算定に有利な合併特例債の活用や事業を厳選し市債発行を抑制するなど</a:t>
          </a:r>
          <a:r>
            <a:rPr kumimoji="1" lang="ja-JP" altLang="ja-JP" sz="1100">
              <a:solidFill>
                <a:sysClr val="windowText" lastClr="000000"/>
              </a:solidFill>
              <a:effectLst/>
              <a:latin typeface="+mn-lt"/>
              <a:ea typeface="+mn-ea"/>
              <a:cs typeface="+mn-cs"/>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類似団体平均を下回らないよう計画的な事業推進を図りたい。</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98044</xdr:rowOff>
    </xdr:from>
    <xdr:to>
      <xdr:col>81</xdr:col>
      <xdr:colOff>44450</xdr:colOff>
      <xdr:row>40</xdr:row>
      <xdr:rowOff>117348</xdr:rowOff>
    </xdr:to>
    <xdr:cxnSp macro="">
      <xdr:nvCxnSpPr>
        <xdr:cNvPr id="382" name="直線コネクタ 381"/>
        <xdr:cNvCxnSpPr/>
      </xdr:nvCxnSpPr>
      <xdr:spPr>
        <a:xfrm>
          <a:off x="16179800" y="695604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3" name="公債費負担の状況平均値テキスト"/>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98044</xdr:rowOff>
    </xdr:from>
    <xdr:to>
      <xdr:col>77</xdr:col>
      <xdr:colOff>44450</xdr:colOff>
      <xdr:row>40</xdr:row>
      <xdr:rowOff>136652</xdr:rowOff>
    </xdr:to>
    <xdr:cxnSp macro="">
      <xdr:nvCxnSpPr>
        <xdr:cNvPr id="385" name="直線コネクタ 384"/>
        <xdr:cNvCxnSpPr/>
      </xdr:nvCxnSpPr>
      <xdr:spPr>
        <a:xfrm flipV="1">
          <a:off x="15290800" y="695604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7" name="テキスト ボックス 386"/>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107696</xdr:rowOff>
    </xdr:from>
    <xdr:to>
      <xdr:col>72</xdr:col>
      <xdr:colOff>203200</xdr:colOff>
      <xdr:row>40</xdr:row>
      <xdr:rowOff>136652</xdr:rowOff>
    </xdr:to>
    <xdr:cxnSp macro="">
      <xdr:nvCxnSpPr>
        <xdr:cNvPr id="388" name="直線コネクタ 387"/>
        <xdr:cNvCxnSpPr/>
      </xdr:nvCxnSpPr>
      <xdr:spPr>
        <a:xfrm>
          <a:off x="14401800" y="696569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9" name="フローチャート: 判断 388"/>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0" name="テキスト ボックス 389"/>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107696</xdr:rowOff>
    </xdr:from>
    <xdr:to>
      <xdr:col>68</xdr:col>
      <xdr:colOff>152400</xdr:colOff>
      <xdr:row>40</xdr:row>
      <xdr:rowOff>155956</xdr:rowOff>
    </xdr:to>
    <xdr:cxnSp macro="">
      <xdr:nvCxnSpPr>
        <xdr:cNvPr id="391" name="直線コネクタ 390"/>
        <xdr:cNvCxnSpPr/>
      </xdr:nvCxnSpPr>
      <xdr:spPr>
        <a:xfrm flipV="1">
          <a:off x="13512800" y="69656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3" name="テキスト ボックス 392"/>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395" name="テキスト ボックス 394"/>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66548</xdr:rowOff>
    </xdr:from>
    <xdr:to>
      <xdr:col>81</xdr:col>
      <xdr:colOff>95250</xdr:colOff>
      <xdr:row>40</xdr:row>
      <xdr:rowOff>168148</xdr:rowOff>
    </xdr:to>
    <xdr:sp macro="" textlink="">
      <xdr:nvSpPr>
        <xdr:cNvPr id="401" name="楕円 400"/>
        <xdr:cNvSpPr/>
      </xdr:nvSpPr>
      <xdr:spPr>
        <a:xfrm>
          <a:off x="169672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83075</xdr:rowOff>
    </xdr:from>
    <xdr:ext cx="762000" cy="259045"/>
    <xdr:sp macro="" textlink="">
      <xdr:nvSpPr>
        <xdr:cNvPr id="402" name="公債費負担の状況該当値テキスト"/>
        <xdr:cNvSpPr txBox="1"/>
      </xdr:nvSpPr>
      <xdr:spPr>
        <a:xfrm>
          <a:off x="17106900" y="676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47244</xdr:rowOff>
    </xdr:from>
    <xdr:to>
      <xdr:col>77</xdr:col>
      <xdr:colOff>95250</xdr:colOff>
      <xdr:row>40</xdr:row>
      <xdr:rowOff>148844</xdr:rowOff>
    </xdr:to>
    <xdr:sp macro="" textlink="">
      <xdr:nvSpPr>
        <xdr:cNvPr id="403" name="楕円 402"/>
        <xdr:cNvSpPr/>
      </xdr:nvSpPr>
      <xdr:spPr>
        <a:xfrm>
          <a:off x="16129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159021</xdr:rowOff>
    </xdr:from>
    <xdr:ext cx="736600" cy="259045"/>
    <xdr:sp macro="" textlink="">
      <xdr:nvSpPr>
        <xdr:cNvPr id="404" name="テキスト ボックス 403"/>
        <xdr:cNvSpPr txBox="1"/>
      </xdr:nvSpPr>
      <xdr:spPr>
        <a:xfrm>
          <a:off x="15798800" y="667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85852</xdr:rowOff>
    </xdr:from>
    <xdr:to>
      <xdr:col>73</xdr:col>
      <xdr:colOff>44450</xdr:colOff>
      <xdr:row>41</xdr:row>
      <xdr:rowOff>16002</xdr:rowOff>
    </xdr:to>
    <xdr:sp macro="" textlink="">
      <xdr:nvSpPr>
        <xdr:cNvPr id="405" name="楕円 404"/>
        <xdr:cNvSpPr/>
      </xdr:nvSpPr>
      <xdr:spPr>
        <a:xfrm>
          <a:off x="15240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26179</xdr:rowOff>
    </xdr:from>
    <xdr:ext cx="762000" cy="259045"/>
    <xdr:sp macro="" textlink="">
      <xdr:nvSpPr>
        <xdr:cNvPr id="406" name="テキスト ボックス 405"/>
        <xdr:cNvSpPr txBox="1"/>
      </xdr:nvSpPr>
      <xdr:spPr>
        <a:xfrm>
          <a:off x="14909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56896</xdr:rowOff>
    </xdr:from>
    <xdr:to>
      <xdr:col>68</xdr:col>
      <xdr:colOff>203200</xdr:colOff>
      <xdr:row>40</xdr:row>
      <xdr:rowOff>158496</xdr:rowOff>
    </xdr:to>
    <xdr:sp macro="" textlink="">
      <xdr:nvSpPr>
        <xdr:cNvPr id="407" name="楕円 406"/>
        <xdr:cNvSpPr/>
      </xdr:nvSpPr>
      <xdr:spPr>
        <a:xfrm>
          <a:off x="14351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408" name="テキスト ボックス 407"/>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105156</xdr:rowOff>
    </xdr:from>
    <xdr:to>
      <xdr:col>64</xdr:col>
      <xdr:colOff>152400</xdr:colOff>
      <xdr:row>41</xdr:row>
      <xdr:rowOff>35306</xdr:rowOff>
    </xdr:to>
    <xdr:sp macro="" textlink="">
      <xdr:nvSpPr>
        <xdr:cNvPr id="409" name="楕円 408"/>
        <xdr:cNvSpPr/>
      </xdr:nvSpPr>
      <xdr:spPr>
        <a:xfrm>
          <a:off x="13462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45483</xdr:rowOff>
    </xdr:from>
    <xdr:ext cx="762000" cy="259045"/>
    <xdr:sp macro="" textlink="">
      <xdr:nvSpPr>
        <xdr:cNvPr id="410" name="テキスト ボックス 409"/>
        <xdr:cNvSpPr txBox="1"/>
      </xdr:nvSpPr>
      <xdr:spPr>
        <a:xfrm>
          <a:off x="13131800" y="67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ポイント上昇し</a:t>
          </a:r>
          <a:r>
            <a:rPr kumimoji="1" lang="ja-JP" altLang="ja-JP" sz="1100">
              <a:solidFill>
                <a:sysClr val="windowText" lastClr="000000"/>
              </a:solidFill>
              <a:effectLst/>
              <a:latin typeface="+mn-lt"/>
              <a:ea typeface="+mn-ea"/>
              <a:cs typeface="+mn-cs"/>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類似団体平均を上回る</a:t>
          </a:r>
          <a:r>
            <a:rPr kumimoji="1" lang="ja-JP" altLang="en-US" sz="1300">
              <a:latin typeface="ＭＳ Ｐゴシック" panose="020B0600070205080204" pitchFamily="50" charset="-128"/>
              <a:ea typeface="ＭＳ Ｐゴシック" panose="020B0600070205080204" pitchFamily="50" charset="-128"/>
            </a:rPr>
            <a:t>結果となった。要因としては</a:t>
          </a:r>
          <a:r>
            <a:rPr kumimoji="1" lang="ja-JP" altLang="ja-JP"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財政調整基金を繰入れたことによる充当可能基金の減少</a:t>
          </a:r>
          <a:r>
            <a:rPr kumimoji="1" lang="ja-JP" altLang="ja-JP"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一本算定への縮減期間に入ったこと等による普通交付税の減少</a:t>
          </a:r>
          <a:r>
            <a:rPr kumimoji="1" lang="ja-JP" altLang="ja-JP"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地方債現在高が増加したことが挙げられる。今後も大規模事業の本格的な展開による地方債残高の増加、一本算定への縮減期間にある普通交付税の減少により、将来負担比率の悪化が懸念される。今後は</a:t>
          </a:r>
          <a:r>
            <a:rPr kumimoji="1" lang="ja-JP" altLang="ja-JP"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将来の財政負担を見極めつつ</a:t>
          </a:r>
          <a:r>
            <a:rPr kumimoji="1" lang="ja-JP" altLang="ja-JP"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事業を厳選して市債発行の適正化に努めたい。</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119719</xdr:rowOff>
    </xdr:from>
    <xdr:to>
      <xdr:col>81</xdr:col>
      <xdr:colOff>44450</xdr:colOff>
      <xdr:row>16</xdr:row>
      <xdr:rowOff>143044</xdr:rowOff>
    </xdr:to>
    <xdr:cxnSp macro="">
      <xdr:nvCxnSpPr>
        <xdr:cNvPr id="444" name="直線コネクタ 443"/>
        <xdr:cNvCxnSpPr/>
      </xdr:nvCxnSpPr>
      <xdr:spPr>
        <a:xfrm>
          <a:off x="16179800" y="2862919"/>
          <a:ext cx="838200" cy="2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7552</xdr:rowOff>
    </xdr:from>
    <xdr:ext cx="762000" cy="259045"/>
    <xdr:sp macro="" textlink="">
      <xdr:nvSpPr>
        <xdr:cNvPr id="445" name="将来負担の状況平均値テキスト"/>
        <xdr:cNvSpPr txBox="1"/>
      </xdr:nvSpPr>
      <xdr:spPr>
        <a:xfrm>
          <a:off x="17106900" y="2407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6" name="フローチャート: 判断 445"/>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109262</xdr:rowOff>
    </xdr:from>
    <xdr:to>
      <xdr:col>77</xdr:col>
      <xdr:colOff>44450</xdr:colOff>
      <xdr:row>16</xdr:row>
      <xdr:rowOff>119719</xdr:rowOff>
    </xdr:to>
    <xdr:cxnSp macro="">
      <xdr:nvCxnSpPr>
        <xdr:cNvPr id="447" name="直線コネクタ 446"/>
        <xdr:cNvCxnSpPr/>
      </xdr:nvCxnSpPr>
      <xdr:spPr>
        <a:xfrm>
          <a:off x="15290800" y="2852462"/>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8" name="フローチャート: 判断 447"/>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49" name="テキスト ボックス 448"/>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95589</xdr:rowOff>
    </xdr:from>
    <xdr:to>
      <xdr:col>72</xdr:col>
      <xdr:colOff>203200</xdr:colOff>
      <xdr:row>16</xdr:row>
      <xdr:rowOff>109262</xdr:rowOff>
    </xdr:to>
    <xdr:cxnSp macro="">
      <xdr:nvCxnSpPr>
        <xdr:cNvPr id="450" name="直線コネクタ 449"/>
        <xdr:cNvCxnSpPr/>
      </xdr:nvCxnSpPr>
      <xdr:spPr>
        <a:xfrm>
          <a:off x="14401800" y="2838789"/>
          <a:ext cx="8890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61807</xdr:rowOff>
    </xdr:from>
    <xdr:to>
      <xdr:col>73</xdr:col>
      <xdr:colOff>44450</xdr:colOff>
      <xdr:row>15</xdr:row>
      <xdr:rowOff>163407</xdr:rowOff>
    </xdr:to>
    <xdr:sp macro="" textlink="">
      <xdr:nvSpPr>
        <xdr:cNvPr id="451" name="フローチャート: 判断 450"/>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2134</xdr:rowOff>
    </xdr:from>
    <xdr:ext cx="762000" cy="259045"/>
    <xdr:sp macro="" textlink="">
      <xdr:nvSpPr>
        <xdr:cNvPr id="452" name="テキスト ボックス 451"/>
        <xdr:cNvSpPr txBox="1"/>
      </xdr:nvSpPr>
      <xdr:spPr>
        <a:xfrm>
          <a:off x="14909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95589</xdr:rowOff>
    </xdr:from>
    <xdr:to>
      <xdr:col>68</xdr:col>
      <xdr:colOff>152400</xdr:colOff>
      <xdr:row>16</xdr:row>
      <xdr:rowOff>130979</xdr:rowOff>
    </xdr:to>
    <xdr:cxnSp macro="">
      <xdr:nvCxnSpPr>
        <xdr:cNvPr id="453" name="直線コネクタ 452"/>
        <xdr:cNvCxnSpPr/>
      </xdr:nvCxnSpPr>
      <xdr:spPr>
        <a:xfrm flipV="1">
          <a:off x="13512800" y="2838789"/>
          <a:ext cx="889000" cy="3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4" name="フローチャート: 判断 453"/>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5" name="テキスト ボックス 454"/>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6" name="フローチャート: 判断 455"/>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7" name="テキスト ボックス 456"/>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92244</xdr:rowOff>
    </xdr:from>
    <xdr:to>
      <xdr:col>81</xdr:col>
      <xdr:colOff>95250</xdr:colOff>
      <xdr:row>17</xdr:row>
      <xdr:rowOff>22394</xdr:rowOff>
    </xdr:to>
    <xdr:sp macro="" textlink="">
      <xdr:nvSpPr>
        <xdr:cNvPr id="463" name="楕円 462"/>
        <xdr:cNvSpPr/>
      </xdr:nvSpPr>
      <xdr:spPr>
        <a:xfrm>
          <a:off x="16967200" y="2835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64321</xdr:rowOff>
    </xdr:from>
    <xdr:ext cx="762000" cy="259045"/>
    <xdr:sp macro="" textlink="">
      <xdr:nvSpPr>
        <xdr:cNvPr id="464" name="将来負担の状況該当値テキスト"/>
        <xdr:cNvSpPr txBox="1"/>
      </xdr:nvSpPr>
      <xdr:spPr>
        <a:xfrm>
          <a:off x="17106900" y="280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68919</xdr:rowOff>
    </xdr:from>
    <xdr:to>
      <xdr:col>77</xdr:col>
      <xdr:colOff>95250</xdr:colOff>
      <xdr:row>16</xdr:row>
      <xdr:rowOff>170519</xdr:rowOff>
    </xdr:to>
    <xdr:sp macro="" textlink="">
      <xdr:nvSpPr>
        <xdr:cNvPr id="465" name="楕円 464"/>
        <xdr:cNvSpPr/>
      </xdr:nvSpPr>
      <xdr:spPr>
        <a:xfrm>
          <a:off x="16129000" y="281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155296</xdr:rowOff>
    </xdr:from>
    <xdr:ext cx="736600" cy="259045"/>
    <xdr:sp macro="" textlink="">
      <xdr:nvSpPr>
        <xdr:cNvPr id="466" name="テキスト ボックス 465"/>
        <xdr:cNvSpPr txBox="1"/>
      </xdr:nvSpPr>
      <xdr:spPr>
        <a:xfrm>
          <a:off x="15798800" y="2898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58462</xdr:rowOff>
    </xdr:from>
    <xdr:to>
      <xdr:col>73</xdr:col>
      <xdr:colOff>44450</xdr:colOff>
      <xdr:row>16</xdr:row>
      <xdr:rowOff>160062</xdr:rowOff>
    </xdr:to>
    <xdr:sp macro="" textlink="">
      <xdr:nvSpPr>
        <xdr:cNvPr id="467" name="楕円 466"/>
        <xdr:cNvSpPr/>
      </xdr:nvSpPr>
      <xdr:spPr>
        <a:xfrm>
          <a:off x="15240000" y="280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144839</xdr:rowOff>
    </xdr:from>
    <xdr:ext cx="762000" cy="259045"/>
    <xdr:sp macro="" textlink="">
      <xdr:nvSpPr>
        <xdr:cNvPr id="468" name="テキスト ボックス 467"/>
        <xdr:cNvSpPr txBox="1"/>
      </xdr:nvSpPr>
      <xdr:spPr>
        <a:xfrm>
          <a:off x="14909800" y="2888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44789</xdr:rowOff>
    </xdr:from>
    <xdr:to>
      <xdr:col>68</xdr:col>
      <xdr:colOff>203200</xdr:colOff>
      <xdr:row>16</xdr:row>
      <xdr:rowOff>146389</xdr:rowOff>
    </xdr:to>
    <xdr:sp macro="" textlink="">
      <xdr:nvSpPr>
        <xdr:cNvPr id="469" name="楕円 468"/>
        <xdr:cNvSpPr/>
      </xdr:nvSpPr>
      <xdr:spPr>
        <a:xfrm>
          <a:off x="14351000" y="278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131166</xdr:rowOff>
    </xdr:from>
    <xdr:ext cx="762000" cy="259045"/>
    <xdr:sp macro="" textlink="">
      <xdr:nvSpPr>
        <xdr:cNvPr id="470" name="テキスト ボックス 469"/>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80179</xdr:rowOff>
    </xdr:from>
    <xdr:to>
      <xdr:col>64</xdr:col>
      <xdr:colOff>152400</xdr:colOff>
      <xdr:row>17</xdr:row>
      <xdr:rowOff>10329</xdr:rowOff>
    </xdr:to>
    <xdr:sp macro="" textlink="">
      <xdr:nvSpPr>
        <xdr:cNvPr id="471" name="楕円 470"/>
        <xdr:cNvSpPr/>
      </xdr:nvSpPr>
      <xdr:spPr>
        <a:xfrm>
          <a:off x="13462000" y="282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166556</xdr:rowOff>
    </xdr:from>
    <xdr:ext cx="762000" cy="259045"/>
    <xdr:sp macro="" textlink="">
      <xdr:nvSpPr>
        <xdr:cNvPr id="472" name="テキスト ボックス 471"/>
        <xdr:cNvSpPr txBox="1"/>
      </xdr:nvSpPr>
      <xdr:spPr>
        <a:xfrm>
          <a:off x="13131800" y="2909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51,747
50,355
144.74
23,745,928
22,611,531
913,878
12,783,511
25,980,522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ポイント上昇となり</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類似団体平均を上回っている。主な要因としては、一本算定への縮減期間にある普通交付税が減少したことによる。また町村合併時に消防一部事務組合の職員（</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110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人）を引き継いだことで、合併後継続して類似団体平均を上回っている。平成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年度より会計年度任用職員制度の導入により、人件費が増加することが見込まれることから，臨時職員の雇用見直しと定員適正化計画に沿った人事管理を着実に行っていく必要がある。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20320</xdr:rowOff>
    </xdr:from>
    <xdr:to>
      <xdr:col>24</xdr:col>
      <xdr:colOff>25400</xdr:colOff>
      <xdr:row>38</xdr:row>
      <xdr:rowOff>27940</xdr:rowOff>
    </xdr:to>
    <xdr:cxnSp macro="">
      <xdr:nvCxnSpPr>
        <xdr:cNvPr id="66" name="直線コネクタ 65"/>
        <xdr:cNvCxnSpPr/>
      </xdr:nvCxnSpPr>
      <xdr:spPr>
        <a:xfrm>
          <a:off x="3987800" y="65354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20320</xdr:rowOff>
    </xdr:from>
    <xdr:to>
      <xdr:col>19</xdr:col>
      <xdr:colOff>187325</xdr:colOff>
      <xdr:row>38</xdr:row>
      <xdr:rowOff>20320</xdr:rowOff>
    </xdr:to>
    <xdr:cxnSp macro="">
      <xdr:nvCxnSpPr>
        <xdr:cNvPr id="69" name="直線コネクタ 68"/>
        <xdr:cNvCxnSpPr/>
      </xdr:nvCxnSpPr>
      <xdr:spPr>
        <a:xfrm>
          <a:off x="3098800" y="6535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20320</xdr:rowOff>
    </xdr:from>
    <xdr:to>
      <xdr:col>15</xdr:col>
      <xdr:colOff>98425</xdr:colOff>
      <xdr:row>38</xdr:row>
      <xdr:rowOff>81280</xdr:rowOff>
    </xdr:to>
    <xdr:cxnSp macro="">
      <xdr:nvCxnSpPr>
        <xdr:cNvPr id="72" name="直線コネクタ 71"/>
        <xdr:cNvCxnSpPr/>
      </xdr:nvCxnSpPr>
      <xdr:spPr>
        <a:xfrm flipV="1">
          <a:off x="2209800" y="65354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81280</xdr:rowOff>
    </xdr:from>
    <xdr:to>
      <xdr:col>11</xdr:col>
      <xdr:colOff>9525</xdr:colOff>
      <xdr:row>38</xdr:row>
      <xdr:rowOff>134620</xdr:rowOff>
    </xdr:to>
    <xdr:cxnSp macro="">
      <xdr:nvCxnSpPr>
        <xdr:cNvPr id="75" name="直線コネクタ 74"/>
        <xdr:cNvCxnSpPr/>
      </xdr:nvCxnSpPr>
      <xdr:spPr>
        <a:xfrm flipV="1">
          <a:off x="1320800" y="6596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148590</xdr:rowOff>
    </xdr:from>
    <xdr:to>
      <xdr:col>24</xdr:col>
      <xdr:colOff>76200</xdr:colOff>
      <xdr:row>38</xdr:row>
      <xdr:rowOff>78740</xdr:rowOff>
    </xdr:to>
    <xdr:sp macro="" textlink="">
      <xdr:nvSpPr>
        <xdr:cNvPr id="85" name="楕円 84"/>
        <xdr:cNvSpPr/>
      </xdr:nvSpPr>
      <xdr:spPr>
        <a:xfrm>
          <a:off x="4775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120667</xdr:rowOff>
    </xdr:from>
    <xdr:ext cx="762000" cy="259045"/>
    <xdr:sp macro="" textlink="">
      <xdr:nvSpPr>
        <xdr:cNvPr id="86" name="人件費該当値テキスト"/>
        <xdr:cNvSpPr txBox="1"/>
      </xdr:nvSpPr>
      <xdr:spPr>
        <a:xfrm>
          <a:off x="49149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140970</xdr:rowOff>
    </xdr:from>
    <xdr:to>
      <xdr:col>20</xdr:col>
      <xdr:colOff>38100</xdr:colOff>
      <xdr:row>38</xdr:row>
      <xdr:rowOff>71120</xdr:rowOff>
    </xdr:to>
    <xdr:sp macro="" textlink="">
      <xdr:nvSpPr>
        <xdr:cNvPr id="87" name="楕円 86"/>
        <xdr:cNvSpPr/>
      </xdr:nvSpPr>
      <xdr:spPr>
        <a:xfrm>
          <a:off x="3937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55897</xdr:rowOff>
    </xdr:from>
    <xdr:ext cx="736600" cy="259045"/>
    <xdr:sp macro="" textlink="">
      <xdr:nvSpPr>
        <xdr:cNvPr id="88" name="テキスト ボックス 87"/>
        <xdr:cNvSpPr txBox="1"/>
      </xdr:nvSpPr>
      <xdr:spPr>
        <a:xfrm>
          <a:off x="3606800" y="657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140970</xdr:rowOff>
    </xdr:from>
    <xdr:to>
      <xdr:col>15</xdr:col>
      <xdr:colOff>149225</xdr:colOff>
      <xdr:row>38</xdr:row>
      <xdr:rowOff>71120</xdr:rowOff>
    </xdr:to>
    <xdr:sp macro="" textlink="">
      <xdr:nvSpPr>
        <xdr:cNvPr id="89" name="楕円 88"/>
        <xdr:cNvSpPr/>
      </xdr:nvSpPr>
      <xdr:spPr>
        <a:xfrm>
          <a:off x="3048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55897</xdr:rowOff>
    </xdr:from>
    <xdr:ext cx="762000" cy="259045"/>
    <xdr:sp macro="" textlink="">
      <xdr:nvSpPr>
        <xdr:cNvPr id="90" name="テキスト ボックス 89"/>
        <xdr:cNvSpPr txBox="1"/>
      </xdr:nvSpPr>
      <xdr:spPr>
        <a:xfrm>
          <a:off x="2717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30480</xdr:rowOff>
    </xdr:from>
    <xdr:to>
      <xdr:col>11</xdr:col>
      <xdr:colOff>60325</xdr:colOff>
      <xdr:row>38</xdr:row>
      <xdr:rowOff>132080</xdr:rowOff>
    </xdr:to>
    <xdr:sp macro="" textlink="">
      <xdr:nvSpPr>
        <xdr:cNvPr id="91" name="楕円 90"/>
        <xdr:cNvSpPr/>
      </xdr:nvSpPr>
      <xdr:spPr>
        <a:xfrm>
          <a:off x="2159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116857</xdr:rowOff>
    </xdr:from>
    <xdr:ext cx="762000" cy="259045"/>
    <xdr:sp macro="" textlink="">
      <xdr:nvSpPr>
        <xdr:cNvPr id="92" name="テキスト ボックス 91"/>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83820</xdr:rowOff>
    </xdr:from>
    <xdr:to>
      <xdr:col>6</xdr:col>
      <xdr:colOff>171450</xdr:colOff>
      <xdr:row>39</xdr:row>
      <xdr:rowOff>13970</xdr:rowOff>
    </xdr:to>
    <xdr:sp macro="" textlink="">
      <xdr:nvSpPr>
        <xdr:cNvPr id="93" name="楕円 92"/>
        <xdr:cNvSpPr/>
      </xdr:nvSpPr>
      <xdr:spPr>
        <a:xfrm>
          <a:off x="1270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170197</xdr:rowOff>
    </xdr:from>
    <xdr:ext cx="762000" cy="259045"/>
    <xdr:sp macro="" textlink="">
      <xdr:nvSpPr>
        <xdr:cNvPr id="94" name="テキスト ボックス 93"/>
        <xdr:cNvSpPr txBox="1"/>
      </xdr:nvSpPr>
      <xdr:spPr>
        <a:xfrm>
          <a:off x="939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ポイント低下し</a:t>
          </a:r>
          <a:r>
            <a:rPr kumimoji="1" lang="ja-JP" altLang="en-US" sz="1200" strike="noStrike" baseline="0">
              <a:solidFill>
                <a:sysClr val="windowText" lastClr="000000"/>
              </a:solidFill>
              <a:latin typeface="ＭＳ Ｐゴシック" panose="020B0600070205080204" pitchFamily="50" charset="-128"/>
              <a:ea typeface="ＭＳ Ｐゴシック" panose="020B0600070205080204" pitchFamily="50" charset="-128"/>
            </a:rPr>
            <a:t>たが</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類似団体平均を下回っている。主な要因としては</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固定資産税基礎資料修正業務委託料や各種予防接種委託料等で減少したことが挙げられる。今後も老朽化により公共施設の維持管理費が増加していくことが見込まれることから</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類似している公共施設の統廃合や指定管理制度導入による施設の運営体系の見直しなどを行い</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コスト削減を図っていく必要がある。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50800</xdr:rowOff>
    </xdr:to>
    <xdr:cxnSp macro="">
      <xdr:nvCxnSpPr>
        <xdr:cNvPr id="127" name="直線コネクタ 126"/>
        <xdr:cNvCxnSpPr/>
      </xdr:nvCxnSpPr>
      <xdr:spPr>
        <a:xfrm flipV="1">
          <a:off x="15671800" y="2755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101617</xdr:rowOff>
    </xdr:from>
    <xdr:ext cx="762000" cy="259045"/>
    <xdr:sp macro="" textlink="">
      <xdr:nvSpPr>
        <xdr:cNvPr id="128" name="物件費平均値テキスト"/>
        <xdr:cNvSpPr txBox="1"/>
      </xdr:nvSpPr>
      <xdr:spPr>
        <a:xfrm>
          <a:off x="16598900" y="2844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20320</xdr:rowOff>
    </xdr:from>
    <xdr:to>
      <xdr:col>78</xdr:col>
      <xdr:colOff>69850</xdr:colOff>
      <xdr:row>16</xdr:row>
      <xdr:rowOff>50800</xdr:rowOff>
    </xdr:to>
    <xdr:cxnSp macro="">
      <xdr:nvCxnSpPr>
        <xdr:cNvPr id="130" name="直線コネクタ 129"/>
        <xdr:cNvCxnSpPr/>
      </xdr:nvCxnSpPr>
      <xdr:spPr>
        <a:xfrm>
          <a:off x="14782800" y="2763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21607</xdr:rowOff>
    </xdr:from>
    <xdr:ext cx="736600" cy="259045"/>
    <xdr:sp macro="" textlink="">
      <xdr:nvSpPr>
        <xdr:cNvPr id="132" name="テキスト ボックス 131"/>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20320</xdr:rowOff>
    </xdr:from>
    <xdr:to>
      <xdr:col>73</xdr:col>
      <xdr:colOff>180975</xdr:colOff>
      <xdr:row>16</xdr:row>
      <xdr:rowOff>27940</xdr:rowOff>
    </xdr:to>
    <xdr:cxnSp macro="">
      <xdr:nvCxnSpPr>
        <xdr:cNvPr id="133" name="直線コネクタ 132"/>
        <xdr:cNvCxnSpPr/>
      </xdr:nvCxnSpPr>
      <xdr:spPr>
        <a:xfrm flipV="1">
          <a:off x="13893800" y="2763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130810</xdr:rowOff>
    </xdr:from>
    <xdr:to>
      <xdr:col>69</xdr:col>
      <xdr:colOff>92075</xdr:colOff>
      <xdr:row>16</xdr:row>
      <xdr:rowOff>27940</xdr:rowOff>
    </xdr:to>
    <xdr:cxnSp macro="">
      <xdr:nvCxnSpPr>
        <xdr:cNvPr id="136" name="直線コネクタ 135"/>
        <xdr:cNvCxnSpPr/>
      </xdr:nvCxnSpPr>
      <xdr:spPr>
        <a:xfrm>
          <a:off x="13004800" y="2702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8" name="テキスト ボックス 137"/>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133350</xdr:rowOff>
    </xdr:from>
    <xdr:to>
      <xdr:col>82</xdr:col>
      <xdr:colOff>158750</xdr:colOff>
      <xdr:row>16</xdr:row>
      <xdr:rowOff>63500</xdr:rowOff>
    </xdr:to>
    <xdr:sp macro="" textlink="">
      <xdr:nvSpPr>
        <xdr:cNvPr id="146" name="楕円 145"/>
        <xdr:cNvSpPr/>
      </xdr:nvSpPr>
      <xdr:spPr>
        <a:xfrm>
          <a:off x="164592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149877</xdr:rowOff>
    </xdr:from>
    <xdr:ext cx="762000" cy="259045"/>
    <xdr:sp macro="" textlink="">
      <xdr:nvSpPr>
        <xdr:cNvPr id="147" name="物件費該当値テキスト"/>
        <xdr:cNvSpPr txBox="1"/>
      </xdr:nvSpPr>
      <xdr:spPr>
        <a:xfrm>
          <a:off x="165989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0</xdr:rowOff>
    </xdr:from>
    <xdr:to>
      <xdr:col>78</xdr:col>
      <xdr:colOff>120650</xdr:colOff>
      <xdr:row>16</xdr:row>
      <xdr:rowOff>101600</xdr:rowOff>
    </xdr:to>
    <xdr:sp macro="" textlink="">
      <xdr:nvSpPr>
        <xdr:cNvPr id="148" name="楕円 147"/>
        <xdr:cNvSpPr/>
      </xdr:nvSpPr>
      <xdr:spPr>
        <a:xfrm>
          <a:off x="15621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111777</xdr:rowOff>
    </xdr:from>
    <xdr:ext cx="736600" cy="259045"/>
    <xdr:sp macro="" textlink="">
      <xdr:nvSpPr>
        <xdr:cNvPr id="149" name="テキスト ボックス 148"/>
        <xdr:cNvSpPr txBox="1"/>
      </xdr:nvSpPr>
      <xdr:spPr>
        <a:xfrm>
          <a:off x="15290800" y="2512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140970</xdr:rowOff>
    </xdr:from>
    <xdr:to>
      <xdr:col>74</xdr:col>
      <xdr:colOff>31750</xdr:colOff>
      <xdr:row>16</xdr:row>
      <xdr:rowOff>71120</xdr:rowOff>
    </xdr:to>
    <xdr:sp macro="" textlink="">
      <xdr:nvSpPr>
        <xdr:cNvPr id="150" name="楕円 149"/>
        <xdr:cNvSpPr/>
      </xdr:nvSpPr>
      <xdr:spPr>
        <a:xfrm>
          <a:off x="14732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81297</xdr:rowOff>
    </xdr:from>
    <xdr:ext cx="762000" cy="259045"/>
    <xdr:sp macro="" textlink="">
      <xdr:nvSpPr>
        <xdr:cNvPr id="151" name="テキスト ボックス 150"/>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148590</xdr:rowOff>
    </xdr:from>
    <xdr:to>
      <xdr:col>69</xdr:col>
      <xdr:colOff>142875</xdr:colOff>
      <xdr:row>16</xdr:row>
      <xdr:rowOff>78740</xdr:rowOff>
    </xdr:to>
    <xdr:sp macro="" textlink="">
      <xdr:nvSpPr>
        <xdr:cNvPr id="152" name="楕円 151"/>
        <xdr:cNvSpPr/>
      </xdr:nvSpPr>
      <xdr:spPr>
        <a:xfrm>
          <a:off x="13843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88917</xdr:rowOff>
    </xdr:from>
    <xdr:ext cx="762000" cy="259045"/>
    <xdr:sp macro="" textlink="">
      <xdr:nvSpPr>
        <xdr:cNvPr id="153" name="テキスト ボックス 152"/>
        <xdr:cNvSpPr txBox="1"/>
      </xdr:nvSpPr>
      <xdr:spPr>
        <a:xfrm>
          <a:off x="13512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80010</xdr:rowOff>
    </xdr:from>
    <xdr:to>
      <xdr:col>65</xdr:col>
      <xdr:colOff>53975</xdr:colOff>
      <xdr:row>16</xdr:row>
      <xdr:rowOff>10160</xdr:rowOff>
    </xdr:to>
    <xdr:sp macro="" textlink="">
      <xdr:nvSpPr>
        <xdr:cNvPr id="154" name="楕円 153"/>
        <xdr:cNvSpPr/>
      </xdr:nvSpPr>
      <xdr:spPr>
        <a:xfrm>
          <a:off x="129540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20337</xdr:rowOff>
    </xdr:from>
    <xdr:ext cx="762000" cy="259045"/>
    <xdr:sp macro="" textlink="">
      <xdr:nvSpPr>
        <xdr:cNvPr id="155" name="テキスト ボックス 154"/>
        <xdr:cNvSpPr txBox="1"/>
      </xdr:nvSpPr>
      <xdr:spPr>
        <a:xfrm>
          <a:off x="12623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0.7</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ポイント上昇となったが</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類似団体平均を下回っている。主な要因としては</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民間保育所入所児童委託料や認定子ども園施設型給付費などの児童福祉扶助費</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障害児施設給付費や障害者自立支援給付費などの障害福祉扶助費が増加したことが挙げられる。社会保障費は年々増加傾向にあるため</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引き続き請求チェックシステムを活用した給付の適正化を実施し、市単独制度の見直しについても今後行っていく必要がある。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149860</xdr:rowOff>
    </xdr:from>
    <xdr:to>
      <xdr:col>24</xdr:col>
      <xdr:colOff>25400</xdr:colOff>
      <xdr:row>55</xdr:row>
      <xdr:rowOff>31750</xdr:rowOff>
    </xdr:to>
    <xdr:cxnSp macro="">
      <xdr:nvCxnSpPr>
        <xdr:cNvPr id="188" name="直線コネクタ 187"/>
        <xdr:cNvCxnSpPr/>
      </xdr:nvCxnSpPr>
      <xdr:spPr>
        <a:xfrm>
          <a:off x="3987800" y="940816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9"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142240</xdr:rowOff>
    </xdr:from>
    <xdr:to>
      <xdr:col>19</xdr:col>
      <xdr:colOff>187325</xdr:colOff>
      <xdr:row>54</xdr:row>
      <xdr:rowOff>149860</xdr:rowOff>
    </xdr:to>
    <xdr:cxnSp macro="">
      <xdr:nvCxnSpPr>
        <xdr:cNvPr id="191" name="直線コネクタ 190"/>
        <xdr:cNvCxnSpPr/>
      </xdr:nvCxnSpPr>
      <xdr:spPr>
        <a:xfrm>
          <a:off x="3098800" y="9400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74947</xdr:rowOff>
    </xdr:from>
    <xdr:ext cx="736600" cy="259045"/>
    <xdr:sp macro="" textlink="">
      <xdr:nvSpPr>
        <xdr:cNvPr id="193" name="テキスト ボックス 192"/>
        <xdr:cNvSpPr txBox="1"/>
      </xdr:nvSpPr>
      <xdr:spPr>
        <a:xfrm>
          <a:off x="3606800" y="950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104140</xdr:rowOff>
    </xdr:from>
    <xdr:to>
      <xdr:col>15</xdr:col>
      <xdr:colOff>98425</xdr:colOff>
      <xdr:row>54</xdr:row>
      <xdr:rowOff>142240</xdr:rowOff>
    </xdr:to>
    <xdr:cxnSp macro="">
      <xdr:nvCxnSpPr>
        <xdr:cNvPr id="194" name="直線コネクタ 193"/>
        <xdr:cNvCxnSpPr/>
      </xdr:nvCxnSpPr>
      <xdr:spPr>
        <a:xfrm>
          <a:off x="2209800" y="9362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44467</xdr:rowOff>
    </xdr:from>
    <xdr:ext cx="762000" cy="259045"/>
    <xdr:sp macro="" textlink="">
      <xdr:nvSpPr>
        <xdr:cNvPr id="196" name="テキスト ボックス 195"/>
        <xdr:cNvSpPr txBox="1"/>
      </xdr:nvSpPr>
      <xdr:spPr>
        <a:xfrm>
          <a:off x="2717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27940</xdr:rowOff>
    </xdr:from>
    <xdr:to>
      <xdr:col>11</xdr:col>
      <xdr:colOff>9525</xdr:colOff>
      <xdr:row>54</xdr:row>
      <xdr:rowOff>104140</xdr:rowOff>
    </xdr:to>
    <xdr:cxnSp macro="">
      <xdr:nvCxnSpPr>
        <xdr:cNvPr id="197" name="直線コネクタ 196"/>
        <xdr:cNvCxnSpPr/>
      </xdr:nvCxnSpPr>
      <xdr:spPr>
        <a:xfrm>
          <a:off x="1320800" y="92862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9" name="テキスト ボックス 198"/>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201" name="テキスト ボックス 200"/>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7" name="楕円 206"/>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8" name="扶助費該当値テキスト"/>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99060</xdr:rowOff>
    </xdr:from>
    <xdr:to>
      <xdr:col>20</xdr:col>
      <xdr:colOff>38100</xdr:colOff>
      <xdr:row>55</xdr:row>
      <xdr:rowOff>29210</xdr:rowOff>
    </xdr:to>
    <xdr:sp macro="" textlink="">
      <xdr:nvSpPr>
        <xdr:cNvPr id="209" name="楕円 208"/>
        <xdr:cNvSpPr/>
      </xdr:nvSpPr>
      <xdr:spPr>
        <a:xfrm>
          <a:off x="3937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39387</xdr:rowOff>
    </xdr:from>
    <xdr:ext cx="736600" cy="259045"/>
    <xdr:sp macro="" textlink="">
      <xdr:nvSpPr>
        <xdr:cNvPr id="210" name="テキスト ボックス 209"/>
        <xdr:cNvSpPr txBox="1"/>
      </xdr:nvSpPr>
      <xdr:spPr>
        <a:xfrm>
          <a:off x="3606800" y="912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91440</xdr:rowOff>
    </xdr:from>
    <xdr:to>
      <xdr:col>15</xdr:col>
      <xdr:colOff>149225</xdr:colOff>
      <xdr:row>55</xdr:row>
      <xdr:rowOff>21590</xdr:rowOff>
    </xdr:to>
    <xdr:sp macro="" textlink="">
      <xdr:nvSpPr>
        <xdr:cNvPr id="211" name="楕円 210"/>
        <xdr:cNvSpPr/>
      </xdr:nvSpPr>
      <xdr:spPr>
        <a:xfrm>
          <a:off x="3048000" y="934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31767</xdr:rowOff>
    </xdr:from>
    <xdr:ext cx="762000" cy="259045"/>
    <xdr:sp macro="" textlink="">
      <xdr:nvSpPr>
        <xdr:cNvPr id="212" name="テキスト ボックス 211"/>
        <xdr:cNvSpPr txBox="1"/>
      </xdr:nvSpPr>
      <xdr:spPr>
        <a:xfrm>
          <a:off x="2717800" y="911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53340</xdr:rowOff>
    </xdr:from>
    <xdr:to>
      <xdr:col>11</xdr:col>
      <xdr:colOff>60325</xdr:colOff>
      <xdr:row>54</xdr:row>
      <xdr:rowOff>154940</xdr:rowOff>
    </xdr:to>
    <xdr:sp macro="" textlink="">
      <xdr:nvSpPr>
        <xdr:cNvPr id="213" name="楕円 212"/>
        <xdr:cNvSpPr/>
      </xdr:nvSpPr>
      <xdr:spPr>
        <a:xfrm>
          <a:off x="21590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165117</xdr:rowOff>
    </xdr:from>
    <xdr:ext cx="762000" cy="259045"/>
    <xdr:sp macro="" textlink="">
      <xdr:nvSpPr>
        <xdr:cNvPr id="214" name="テキスト ボックス 213"/>
        <xdr:cNvSpPr txBox="1"/>
      </xdr:nvSpPr>
      <xdr:spPr>
        <a:xfrm>
          <a:off x="1828800" y="908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148590</xdr:rowOff>
    </xdr:from>
    <xdr:to>
      <xdr:col>6</xdr:col>
      <xdr:colOff>171450</xdr:colOff>
      <xdr:row>54</xdr:row>
      <xdr:rowOff>78740</xdr:rowOff>
    </xdr:to>
    <xdr:sp macro="" textlink="">
      <xdr:nvSpPr>
        <xdr:cNvPr id="215" name="楕円 214"/>
        <xdr:cNvSpPr/>
      </xdr:nvSpPr>
      <xdr:spPr>
        <a:xfrm>
          <a:off x="1270000" y="923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88917</xdr:rowOff>
    </xdr:from>
    <xdr:ext cx="762000" cy="259045"/>
    <xdr:sp macro="" textlink="">
      <xdr:nvSpPr>
        <xdr:cNvPr id="216" name="テキスト ボックス 215"/>
        <xdr:cNvSpPr txBox="1"/>
      </xdr:nvSpPr>
      <xdr:spPr>
        <a:xfrm>
          <a:off x="939800" y="900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ポイント上昇となり、類似団体平均を上回っている。主な要因としては</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一本算定への縮減期間にある普通交付税が減少したこと</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維持補修費で道路舗装・路盤補修費が増加したことが挙げられる。今後は施設の老朽化で維持補修費の増加が見込まれることから</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施設の統廃合や施設使用料の見直しを実施し、また高齢化による給付費の増加で、特別会計への繰出金の増加が見込まれることから</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保険料の見直しについても実施する必要がある。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104140</xdr:rowOff>
    </xdr:from>
    <xdr:to>
      <xdr:col>82</xdr:col>
      <xdr:colOff>107950</xdr:colOff>
      <xdr:row>56</xdr:row>
      <xdr:rowOff>143328</xdr:rowOff>
    </xdr:to>
    <xdr:cxnSp macro="">
      <xdr:nvCxnSpPr>
        <xdr:cNvPr id="251" name="直線コネクタ 250"/>
        <xdr:cNvCxnSpPr/>
      </xdr:nvCxnSpPr>
      <xdr:spPr>
        <a:xfrm>
          <a:off x="15671800" y="9705340"/>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63336</xdr:rowOff>
    </xdr:from>
    <xdr:ext cx="762000" cy="259045"/>
    <xdr:sp macro="" textlink="">
      <xdr:nvSpPr>
        <xdr:cNvPr id="252" name="その他平均値テキスト"/>
        <xdr:cNvSpPr txBox="1"/>
      </xdr:nvSpPr>
      <xdr:spPr>
        <a:xfrm>
          <a:off x="16598900" y="949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84546</xdr:rowOff>
    </xdr:from>
    <xdr:to>
      <xdr:col>78</xdr:col>
      <xdr:colOff>69850</xdr:colOff>
      <xdr:row>56</xdr:row>
      <xdr:rowOff>104140</xdr:rowOff>
    </xdr:to>
    <xdr:cxnSp macro="">
      <xdr:nvCxnSpPr>
        <xdr:cNvPr id="254" name="直線コネクタ 253"/>
        <xdr:cNvCxnSpPr/>
      </xdr:nvCxnSpPr>
      <xdr:spPr>
        <a:xfrm>
          <a:off x="14782800" y="968574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145523</xdr:rowOff>
    </xdr:from>
    <xdr:ext cx="736600" cy="259045"/>
    <xdr:sp macro="" textlink="">
      <xdr:nvSpPr>
        <xdr:cNvPr id="256" name="テキスト ボックス 255"/>
        <xdr:cNvSpPr txBox="1"/>
      </xdr:nvSpPr>
      <xdr:spPr>
        <a:xfrm>
          <a:off x="15290800" y="9403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84546</xdr:rowOff>
    </xdr:from>
    <xdr:to>
      <xdr:col>73</xdr:col>
      <xdr:colOff>180975</xdr:colOff>
      <xdr:row>56</xdr:row>
      <xdr:rowOff>91077</xdr:rowOff>
    </xdr:to>
    <xdr:cxnSp macro="">
      <xdr:nvCxnSpPr>
        <xdr:cNvPr id="257" name="直線コネクタ 256"/>
        <xdr:cNvCxnSpPr/>
      </xdr:nvCxnSpPr>
      <xdr:spPr>
        <a:xfrm flipV="1">
          <a:off x="13893800" y="968574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126654</xdr:rowOff>
    </xdr:from>
    <xdr:ext cx="762000" cy="259045"/>
    <xdr:sp macro="" textlink="">
      <xdr:nvSpPr>
        <xdr:cNvPr id="259" name="テキスト ボックス 258"/>
        <xdr:cNvSpPr txBox="1"/>
      </xdr:nvSpPr>
      <xdr:spPr>
        <a:xfrm>
          <a:off x="14401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45357</xdr:rowOff>
    </xdr:from>
    <xdr:to>
      <xdr:col>69</xdr:col>
      <xdr:colOff>92075</xdr:colOff>
      <xdr:row>56</xdr:row>
      <xdr:rowOff>91077</xdr:rowOff>
    </xdr:to>
    <xdr:cxnSp macro="">
      <xdr:nvCxnSpPr>
        <xdr:cNvPr id="260" name="直線コネクタ 259"/>
        <xdr:cNvCxnSpPr/>
      </xdr:nvCxnSpPr>
      <xdr:spPr>
        <a:xfrm>
          <a:off x="13004800" y="964655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86740</xdr:rowOff>
    </xdr:from>
    <xdr:ext cx="762000" cy="259045"/>
    <xdr:sp macro="" textlink="">
      <xdr:nvSpPr>
        <xdr:cNvPr id="262" name="テキスト ボックス 261"/>
        <xdr:cNvSpPr txBox="1"/>
      </xdr:nvSpPr>
      <xdr:spPr>
        <a:xfrm>
          <a:off x="13512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4" name="テキスト ボックス 263"/>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92528</xdr:rowOff>
    </xdr:from>
    <xdr:to>
      <xdr:col>82</xdr:col>
      <xdr:colOff>158750</xdr:colOff>
      <xdr:row>57</xdr:row>
      <xdr:rowOff>22678</xdr:rowOff>
    </xdr:to>
    <xdr:sp macro="" textlink="">
      <xdr:nvSpPr>
        <xdr:cNvPr id="270" name="楕円 269"/>
        <xdr:cNvSpPr/>
      </xdr:nvSpPr>
      <xdr:spPr>
        <a:xfrm>
          <a:off x="164592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64605</xdr:rowOff>
    </xdr:from>
    <xdr:ext cx="762000" cy="259045"/>
    <xdr:sp macro="" textlink="">
      <xdr:nvSpPr>
        <xdr:cNvPr id="271" name="その他該当値テキスト"/>
        <xdr:cNvSpPr txBox="1"/>
      </xdr:nvSpPr>
      <xdr:spPr>
        <a:xfrm>
          <a:off x="165989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53340</xdr:rowOff>
    </xdr:from>
    <xdr:to>
      <xdr:col>78</xdr:col>
      <xdr:colOff>120650</xdr:colOff>
      <xdr:row>56</xdr:row>
      <xdr:rowOff>154940</xdr:rowOff>
    </xdr:to>
    <xdr:sp macro="" textlink="">
      <xdr:nvSpPr>
        <xdr:cNvPr id="272" name="楕円 271"/>
        <xdr:cNvSpPr/>
      </xdr:nvSpPr>
      <xdr:spPr>
        <a:xfrm>
          <a:off x="15621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139717</xdr:rowOff>
    </xdr:from>
    <xdr:ext cx="736600" cy="259045"/>
    <xdr:sp macro="" textlink="">
      <xdr:nvSpPr>
        <xdr:cNvPr id="273" name="テキスト ボックス 272"/>
        <xdr:cNvSpPr txBox="1"/>
      </xdr:nvSpPr>
      <xdr:spPr>
        <a:xfrm>
          <a:off x="15290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33746</xdr:rowOff>
    </xdr:from>
    <xdr:to>
      <xdr:col>74</xdr:col>
      <xdr:colOff>31750</xdr:colOff>
      <xdr:row>56</xdr:row>
      <xdr:rowOff>135346</xdr:rowOff>
    </xdr:to>
    <xdr:sp macro="" textlink="">
      <xdr:nvSpPr>
        <xdr:cNvPr id="274" name="楕円 273"/>
        <xdr:cNvSpPr/>
      </xdr:nvSpPr>
      <xdr:spPr>
        <a:xfrm>
          <a:off x="14732000" y="96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145523</xdr:rowOff>
    </xdr:from>
    <xdr:ext cx="762000" cy="259045"/>
    <xdr:sp macro="" textlink="">
      <xdr:nvSpPr>
        <xdr:cNvPr id="275" name="テキスト ボックス 274"/>
        <xdr:cNvSpPr txBox="1"/>
      </xdr:nvSpPr>
      <xdr:spPr>
        <a:xfrm>
          <a:off x="14401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40277</xdr:rowOff>
    </xdr:from>
    <xdr:to>
      <xdr:col>69</xdr:col>
      <xdr:colOff>142875</xdr:colOff>
      <xdr:row>56</xdr:row>
      <xdr:rowOff>141877</xdr:rowOff>
    </xdr:to>
    <xdr:sp macro="" textlink="">
      <xdr:nvSpPr>
        <xdr:cNvPr id="276" name="楕円 275"/>
        <xdr:cNvSpPr/>
      </xdr:nvSpPr>
      <xdr:spPr>
        <a:xfrm>
          <a:off x="13843000" y="96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126654</xdr:rowOff>
    </xdr:from>
    <xdr:ext cx="762000" cy="259045"/>
    <xdr:sp macro="" textlink="">
      <xdr:nvSpPr>
        <xdr:cNvPr id="277" name="テキスト ボックス 276"/>
        <xdr:cNvSpPr txBox="1"/>
      </xdr:nvSpPr>
      <xdr:spPr>
        <a:xfrm>
          <a:off x="13512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166007</xdr:rowOff>
    </xdr:from>
    <xdr:to>
      <xdr:col>65</xdr:col>
      <xdr:colOff>53975</xdr:colOff>
      <xdr:row>56</xdr:row>
      <xdr:rowOff>96157</xdr:rowOff>
    </xdr:to>
    <xdr:sp macro="" textlink="">
      <xdr:nvSpPr>
        <xdr:cNvPr id="278" name="楕円 277"/>
        <xdr:cNvSpPr/>
      </xdr:nvSpPr>
      <xdr:spPr>
        <a:xfrm>
          <a:off x="12954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80934</xdr:rowOff>
    </xdr:from>
    <xdr:ext cx="762000" cy="259045"/>
    <xdr:sp macro="" textlink="">
      <xdr:nvSpPr>
        <xdr:cNvPr id="279" name="テキスト ボックス 278"/>
        <xdr:cNvSpPr txBox="1"/>
      </xdr:nvSpPr>
      <xdr:spPr>
        <a:xfrm>
          <a:off x="12623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ポイント上昇となったが、類似団体平均を下回っている。主な要因としては</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広域ごみ処理施設建設負担金や石岡地方斎場組合負担金などの一部事務組合負担金の増加が挙げられる。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今後は霞台厚生施設組合への広域ごみ処理施設建設負担金が増加し、比率が高くなることが見込まれることから</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補助金等審議会の答申を踏まえた市単独補助金の見直しを図っていく必要がある。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147574</xdr:rowOff>
    </xdr:from>
    <xdr:to>
      <xdr:col>82</xdr:col>
      <xdr:colOff>107950</xdr:colOff>
      <xdr:row>35</xdr:row>
      <xdr:rowOff>152146</xdr:rowOff>
    </xdr:to>
    <xdr:cxnSp macro="">
      <xdr:nvCxnSpPr>
        <xdr:cNvPr id="309" name="直線コネクタ 308"/>
        <xdr:cNvCxnSpPr/>
      </xdr:nvCxnSpPr>
      <xdr:spPr>
        <a:xfrm>
          <a:off x="15671800" y="61483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100855</xdr:rowOff>
    </xdr:from>
    <xdr:ext cx="762000" cy="259045"/>
    <xdr:sp macro="" textlink="">
      <xdr:nvSpPr>
        <xdr:cNvPr id="310" name="補助費等平均値テキスト"/>
        <xdr:cNvSpPr txBox="1"/>
      </xdr:nvSpPr>
      <xdr:spPr>
        <a:xfrm>
          <a:off x="16598900" y="6101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133858</xdr:rowOff>
    </xdr:from>
    <xdr:to>
      <xdr:col>78</xdr:col>
      <xdr:colOff>69850</xdr:colOff>
      <xdr:row>35</xdr:row>
      <xdr:rowOff>147574</xdr:rowOff>
    </xdr:to>
    <xdr:cxnSp macro="">
      <xdr:nvCxnSpPr>
        <xdr:cNvPr id="312" name="直線コネクタ 311"/>
        <xdr:cNvCxnSpPr/>
      </xdr:nvCxnSpPr>
      <xdr:spPr>
        <a:xfrm>
          <a:off x="14782800" y="61346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39133</xdr:rowOff>
    </xdr:from>
    <xdr:ext cx="736600" cy="259045"/>
    <xdr:sp macro="" textlink="">
      <xdr:nvSpPr>
        <xdr:cNvPr id="314" name="テキスト ボックス 313"/>
        <xdr:cNvSpPr txBox="1"/>
      </xdr:nvSpPr>
      <xdr:spPr>
        <a:xfrm>
          <a:off x="15290800" y="6211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133858</xdr:rowOff>
    </xdr:from>
    <xdr:to>
      <xdr:col>73</xdr:col>
      <xdr:colOff>180975</xdr:colOff>
      <xdr:row>35</xdr:row>
      <xdr:rowOff>165862</xdr:rowOff>
    </xdr:to>
    <xdr:cxnSp macro="">
      <xdr:nvCxnSpPr>
        <xdr:cNvPr id="315" name="直線コネクタ 314"/>
        <xdr:cNvCxnSpPr/>
      </xdr:nvCxnSpPr>
      <xdr:spPr>
        <a:xfrm flipV="1">
          <a:off x="13893800" y="613460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16273</xdr:rowOff>
    </xdr:from>
    <xdr:ext cx="762000" cy="259045"/>
    <xdr:sp macro="" textlink="">
      <xdr:nvSpPr>
        <xdr:cNvPr id="317" name="テキスト ボックス 316"/>
        <xdr:cNvSpPr txBox="1"/>
      </xdr:nvSpPr>
      <xdr:spPr>
        <a:xfrm>
          <a:off x="14401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161290</xdr:rowOff>
    </xdr:from>
    <xdr:to>
      <xdr:col>69</xdr:col>
      <xdr:colOff>92075</xdr:colOff>
      <xdr:row>35</xdr:row>
      <xdr:rowOff>165862</xdr:rowOff>
    </xdr:to>
    <xdr:cxnSp macro="">
      <xdr:nvCxnSpPr>
        <xdr:cNvPr id="318" name="直線コネクタ 317"/>
        <xdr:cNvCxnSpPr/>
      </xdr:nvCxnSpPr>
      <xdr:spPr>
        <a:xfrm>
          <a:off x="13004800" y="61620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20" name="テキスト ボックス 319"/>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101346</xdr:rowOff>
    </xdr:from>
    <xdr:to>
      <xdr:col>82</xdr:col>
      <xdr:colOff>158750</xdr:colOff>
      <xdr:row>36</xdr:row>
      <xdr:rowOff>31496</xdr:rowOff>
    </xdr:to>
    <xdr:sp macro="" textlink="">
      <xdr:nvSpPr>
        <xdr:cNvPr id="328" name="楕円 327"/>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117873</xdr:rowOff>
    </xdr:from>
    <xdr:ext cx="762000" cy="259045"/>
    <xdr:sp macro="" textlink="">
      <xdr:nvSpPr>
        <xdr:cNvPr id="329" name="補助費等該当値テキスト"/>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96774</xdr:rowOff>
    </xdr:from>
    <xdr:to>
      <xdr:col>78</xdr:col>
      <xdr:colOff>120650</xdr:colOff>
      <xdr:row>36</xdr:row>
      <xdr:rowOff>26924</xdr:rowOff>
    </xdr:to>
    <xdr:sp macro="" textlink="">
      <xdr:nvSpPr>
        <xdr:cNvPr id="330" name="楕円 329"/>
        <xdr:cNvSpPr/>
      </xdr:nvSpPr>
      <xdr:spPr>
        <a:xfrm>
          <a:off x="15621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37101</xdr:rowOff>
    </xdr:from>
    <xdr:ext cx="736600" cy="259045"/>
    <xdr:sp macro="" textlink="">
      <xdr:nvSpPr>
        <xdr:cNvPr id="331" name="テキスト ボックス 330"/>
        <xdr:cNvSpPr txBox="1"/>
      </xdr:nvSpPr>
      <xdr:spPr>
        <a:xfrm>
          <a:off x="15290800" y="586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83058</xdr:rowOff>
    </xdr:from>
    <xdr:to>
      <xdr:col>74</xdr:col>
      <xdr:colOff>31750</xdr:colOff>
      <xdr:row>36</xdr:row>
      <xdr:rowOff>13208</xdr:rowOff>
    </xdr:to>
    <xdr:sp macro="" textlink="">
      <xdr:nvSpPr>
        <xdr:cNvPr id="332" name="楕円 331"/>
        <xdr:cNvSpPr/>
      </xdr:nvSpPr>
      <xdr:spPr>
        <a:xfrm>
          <a:off x="14732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23385</xdr:rowOff>
    </xdr:from>
    <xdr:ext cx="762000" cy="259045"/>
    <xdr:sp macro="" textlink="">
      <xdr:nvSpPr>
        <xdr:cNvPr id="333" name="テキスト ボックス 332"/>
        <xdr:cNvSpPr txBox="1"/>
      </xdr:nvSpPr>
      <xdr:spPr>
        <a:xfrm>
          <a:off x="14401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115062</xdr:rowOff>
    </xdr:from>
    <xdr:to>
      <xdr:col>69</xdr:col>
      <xdr:colOff>142875</xdr:colOff>
      <xdr:row>36</xdr:row>
      <xdr:rowOff>45212</xdr:rowOff>
    </xdr:to>
    <xdr:sp macro="" textlink="">
      <xdr:nvSpPr>
        <xdr:cNvPr id="334" name="楕円 333"/>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35" name="テキスト ボックス 334"/>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110490</xdr:rowOff>
    </xdr:from>
    <xdr:to>
      <xdr:col>65</xdr:col>
      <xdr:colOff>53975</xdr:colOff>
      <xdr:row>36</xdr:row>
      <xdr:rowOff>40640</xdr:rowOff>
    </xdr:to>
    <xdr:sp macro="" textlink="">
      <xdr:nvSpPr>
        <xdr:cNvPr id="336" name="楕円 335"/>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50817</xdr:rowOff>
    </xdr:from>
    <xdr:ext cx="762000" cy="259045"/>
    <xdr:sp macro="" textlink="">
      <xdr:nvSpPr>
        <xdr:cNvPr id="337" name="テキスト ボックス 336"/>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0.5</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ポイント上昇となったが</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類似団体平均を下回っている。主な要因としては</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合併特例債を活用した事業が進み元利償還金が増加したことが挙げられる。今後も大規模事業が本格的に展開され</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元利償還金が増加していくことが確実である。国庫補助の活用や事業規模を精査し</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市債の発行を抑制していく必要がある。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86995</xdr:rowOff>
    </xdr:from>
    <xdr:to>
      <xdr:col>24</xdr:col>
      <xdr:colOff>25400</xdr:colOff>
      <xdr:row>75</xdr:row>
      <xdr:rowOff>115570</xdr:rowOff>
    </xdr:to>
    <xdr:cxnSp macro="">
      <xdr:nvCxnSpPr>
        <xdr:cNvPr id="366" name="直線コネクタ 365"/>
        <xdr:cNvCxnSpPr/>
      </xdr:nvCxnSpPr>
      <xdr:spPr>
        <a:xfrm>
          <a:off x="3987800" y="1294574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69850</xdr:rowOff>
    </xdr:from>
    <xdr:to>
      <xdr:col>19</xdr:col>
      <xdr:colOff>187325</xdr:colOff>
      <xdr:row>75</xdr:row>
      <xdr:rowOff>86995</xdr:rowOff>
    </xdr:to>
    <xdr:cxnSp macro="">
      <xdr:nvCxnSpPr>
        <xdr:cNvPr id="369" name="直線コネクタ 368"/>
        <xdr:cNvCxnSpPr/>
      </xdr:nvCxnSpPr>
      <xdr:spPr>
        <a:xfrm>
          <a:off x="3098800" y="129286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8272</xdr:rowOff>
    </xdr:from>
    <xdr:ext cx="736600" cy="259045"/>
    <xdr:sp macro="" textlink="">
      <xdr:nvSpPr>
        <xdr:cNvPr id="371" name="テキスト ボックス 370"/>
        <xdr:cNvSpPr txBox="1"/>
      </xdr:nvSpPr>
      <xdr:spPr>
        <a:xfrm>
          <a:off x="3606800" y="1320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24130</xdr:rowOff>
    </xdr:from>
    <xdr:to>
      <xdr:col>15</xdr:col>
      <xdr:colOff>98425</xdr:colOff>
      <xdr:row>75</xdr:row>
      <xdr:rowOff>69850</xdr:rowOff>
    </xdr:to>
    <xdr:cxnSp macro="">
      <xdr:nvCxnSpPr>
        <xdr:cNvPr id="372" name="直線コネクタ 371"/>
        <xdr:cNvCxnSpPr/>
      </xdr:nvCxnSpPr>
      <xdr:spPr>
        <a:xfrm>
          <a:off x="2209800" y="12882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145432</xdr:rowOff>
    </xdr:from>
    <xdr:ext cx="762000" cy="259045"/>
    <xdr:sp macro="" textlink="">
      <xdr:nvSpPr>
        <xdr:cNvPr id="374" name="テキスト ボックス 373"/>
        <xdr:cNvSpPr txBox="1"/>
      </xdr:nvSpPr>
      <xdr:spPr>
        <a:xfrm>
          <a:off x="2717800" y="1317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132715</xdr:rowOff>
    </xdr:from>
    <xdr:to>
      <xdr:col>11</xdr:col>
      <xdr:colOff>9525</xdr:colOff>
      <xdr:row>75</xdr:row>
      <xdr:rowOff>24130</xdr:rowOff>
    </xdr:to>
    <xdr:cxnSp macro="">
      <xdr:nvCxnSpPr>
        <xdr:cNvPr id="375" name="直線コネクタ 374"/>
        <xdr:cNvCxnSpPr/>
      </xdr:nvCxnSpPr>
      <xdr:spPr>
        <a:xfrm>
          <a:off x="1320800" y="1282001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134002</xdr:rowOff>
    </xdr:from>
    <xdr:ext cx="762000" cy="259045"/>
    <xdr:sp macro="" textlink="">
      <xdr:nvSpPr>
        <xdr:cNvPr id="377" name="テキスト ボックス 376"/>
        <xdr:cNvSpPr txBox="1"/>
      </xdr:nvSpPr>
      <xdr:spPr>
        <a:xfrm>
          <a:off x="1828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79" name="テキスト ボックス 378"/>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64770</xdr:rowOff>
    </xdr:from>
    <xdr:to>
      <xdr:col>24</xdr:col>
      <xdr:colOff>76200</xdr:colOff>
      <xdr:row>75</xdr:row>
      <xdr:rowOff>166370</xdr:rowOff>
    </xdr:to>
    <xdr:sp macro="" textlink="">
      <xdr:nvSpPr>
        <xdr:cNvPr id="385" name="楕円 384"/>
        <xdr:cNvSpPr/>
      </xdr:nvSpPr>
      <xdr:spPr>
        <a:xfrm>
          <a:off x="4775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81297</xdr:rowOff>
    </xdr:from>
    <xdr:ext cx="762000" cy="259045"/>
    <xdr:sp macro="" textlink="">
      <xdr:nvSpPr>
        <xdr:cNvPr id="386" name="公債費該当値テキスト"/>
        <xdr:cNvSpPr txBox="1"/>
      </xdr:nvSpPr>
      <xdr:spPr>
        <a:xfrm>
          <a:off x="4914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36195</xdr:rowOff>
    </xdr:from>
    <xdr:to>
      <xdr:col>20</xdr:col>
      <xdr:colOff>38100</xdr:colOff>
      <xdr:row>75</xdr:row>
      <xdr:rowOff>137795</xdr:rowOff>
    </xdr:to>
    <xdr:sp macro="" textlink="">
      <xdr:nvSpPr>
        <xdr:cNvPr id="387" name="楕円 386"/>
        <xdr:cNvSpPr/>
      </xdr:nvSpPr>
      <xdr:spPr>
        <a:xfrm>
          <a:off x="3937000" y="128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147972</xdr:rowOff>
    </xdr:from>
    <xdr:ext cx="736600" cy="259045"/>
    <xdr:sp macro="" textlink="">
      <xdr:nvSpPr>
        <xdr:cNvPr id="388" name="テキスト ボックス 387"/>
        <xdr:cNvSpPr txBox="1"/>
      </xdr:nvSpPr>
      <xdr:spPr>
        <a:xfrm>
          <a:off x="3606800" y="12663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19050</xdr:rowOff>
    </xdr:from>
    <xdr:to>
      <xdr:col>15</xdr:col>
      <xdr:colOff>149225</xdr:colOff>
      <xdr:row>75</xdr:row>
      <xdr:rowOff>120650</xdr:rowOff>
    </xdr:to>
    <xdr:sp macro="" textlink="">
      <xdr:nvSpPr>
        <xdr:cNvPr id="389" name="楕円 388"/>
        <xdr:cNvSpPr/>
      </xdr:nvSpPr>
      <xdr:spPr>
        <a:xfrm>
          <a:off x="3048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130827</xdr:rowOff>
    </xdr:from>
    <xdr:ext cx="762000" cy="259045"/>
    <xdr:sp macro="" textlink="">
      <xdr:nvSpPr>
        <xdr:cNvPr id="390" name="テキスト ボックス 389"/>
        <xdr:cNvSpPr txBox="1"/>
      </xdr:nvSpPr>
      <xdr:spPr>
        <a:xfrm>
          <a:off x="2717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144780</xdr:rowOff>
    </xdr:from>
    <xdr:to>
      <xdr:col>11</xdr:col>
      <xdr:colOff>60325</xdr:colOff>
      <xdr:row>75</xdr:row>
      <xdr:rowOff>74930</xdr:rowOff>
    </xdr:to>
    <xdr:sp macro="" textlink="">
      <xdr:nvSpPr>
        <xdr:cNvPr id="391" name="楕円 390"/>
        <xdr:cNvSpPr/>
      </xdr:nvSpPr>
      <xdr:spPr>
        <a:xfrm>
          <a:off x="2159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85107</xdr:rowOff>
    </xdr:from>
    <xdr:ext cx="762000" cy="259045"/>
    <xdr:sp macro="" textlink="">
      <xdr:nvSpPr>
        <xdr:cNvPr id="392" name="テキスト ボックス 391"/>
        <xdr:cNvSpPr txBox="1"/>
      </xdr:nvSpPr>
      <xdr:spPr>
        <a:xfrm>
          <a:off x="1828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81915</xdr:rowOff>
    </xdr:from>
    <xdr:to>
      <xdr:col>6</xdr:col>
      <xdr:colOff>171450</xdr:colOff>
      <xdr:row>75</xdr:row>
      <xdr:rowOff>12065</xdr:rowOff>
    </xdr:to>
    <xdr:sp macro="" textlink="">
      <xdr:nvSpPr>
        <xdr:cNvPr id="393" name="楕円 392"/>
        <xdr:cNvSpPr/>
      </xdr:nvSpPr>
      <xdr:spPr>
        <a:xfrm>
          <a:off x="1270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22242</xdr:rowOff>
    </xdr:from>
    <xdr:ext cx="762000" cy="259045"/>
    <xdr:sp macro="" textlink="">
      <xdr:nvSpPr>
        <xdr:cNvPr id="394" name="テキスト ボックス 393"/>
        <xdr:cNvSpPr txBox="1"/>
      </xdr:nvSpPr>
      <xdr:spPr>
        <a:xfrm>
          <a:off x="939800" y="125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ポイント上昇となり</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類似団体平均を上回っている。公共施設の老朽化による維持補修費等の増加や高齢化による扶助費・繰出金の増加により、年々増加傾向にある。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今後も行財政改革への取組みを推進し</a:t>
          </a:r>
          <a:r>
            <a:rPr kumimoji="1" lang="ja-JP" altLang="ja-JP" sz="1200">
              <a:solidFill>
                <a:sysClr val="windowText" lastClr="000000"/>
              </a:solidFill>
              <a:effectLst/>
              <a:latin typeface="+mn-lt"/>
              <a:ea typeface="+mn-ea"/>
              <a:cs typeface="+mn-cs"/>
            </a:rPr>
            <a:t>、</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類似団体平均を下回れるよう全体的な経常経費の抑制や歳入確保に努めていく必要がある。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149861</xdr:rowOff>
    </xdr:from>
    <xdr:to>
      <xdr:col>82</xdr:col>
      <xdr:colOff>107950</xdr:colOff>
      <xdr:row>77</xdr:row>
      <xdr:rowOff>24130</xdr:rowOff>
    </xdr:to>
    <xdr:cxnSp macro="">
      <xdr:nvCxnSpPr>
        <xdr:cNvPr id="425" name="直線コネクタ 424"/>
        <xdr:cNvCxnSpPr/>
      </xdr:nvCxnSpPr>
      <xdr:spPr>
        <a:xfrm>
          <a:off x="15671800" y="13180061"/>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120159</xdr:rowOff>
    </xdr:from>
    <xdr:ext cx="762000" cy="259045"/>
    <xdr:sp macro="" textlink="">
      <xdr:nvSpPr>
        <xdr:cNvPr id="426" name="公債費以外平均値テキスト"/>
        <xdr:cNvSpPr txBox="1"/>
      </xdr:nvSpPr>
      <xdr:spPr>
        <a:xfrm>
          <a:off x="16598900" y="1297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99568</xdr:rowOff>
    </xdr:from>
    <xdr:to>
      <xdr:col>78</xdr:col>
      <xdr:colOff>69850</xdr:colOff>
      <xdr:row>76</xdr:row>
      <xdr:rowOff>149861</xdr:rowOff>
    </xdr:to>
    <xdr:cxnSp macro="">
      <xdr:nvCxnSpPr>
        <xdr:cNvPr id="428" name="直線コネクタ 427"/>
        <xdr:cNvCxnSpPr/>
      </xdr:nvCxnSpPr>
      <xdr:spPr>
        <a:xfrm>
          <a:off x="14782800" y="13129768"/>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30" name="テキスト ボックス 429"/>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99568</xdr:rowOff>
    </xdr:from>
    <xdr:to>
      <xdr:col>73</xdr:col>
      <xdr:colOff>180975</xdr:colOff>
      <xdr:row>76</xdr:row>
      <xdr:rowOff>154432</xdr:rowOff>
    </xdr:to>
    <xdr:cxnSp macro="">
      <xdr:nvCxnSpPr>
        <xdr:cNvPr id="431" name="直線コネクタ 430"/>
        <xdr:cNvCxnSpPr/>
      </xdr:nvCxnSpPr>
      <xdr:spPr>
        <a:xfrm flipV="1">
          <a:off x="13893800" y="1312976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3" name="テキスト ボックス 432"/>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62992</xdr:rowOff>
    </xdr:from>
    <xdr:to>
      <xdr:col>69</xdr:col>
      <xdr:colOff>92075</xdr:colOff>
      <xdr:row>76</xdr:row>
      <xdr:rowOff>154432</xdr:rowOff>
    </xdr:to>
    <xdr:cxnSp macro="">
      <xdr:nvCxnSpPr>
        <xdr:cNvPr id="434" name="直線コネクタ 433"/>
        <xdr:cNvCxnSpPr/>
      </xdr:nvCxnSpPr>
      <xdr:spPr>
        <a:xfrm>
          <a:off x="13004800" y="130931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6" name="テキスト ボックス 435"/>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38" name="テキスト ボックス 437"/>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44" name="楕円 443"/>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116857</xdr:rowOff>
    </xdr:from>
    <xdr:ext cx="762000" cy="259045"/>
    <xdr:sp macro="" textlink="">
      <xdr:nvSpPr>
        <xdr:cNvPr id="445" name="公債費以外該当値テキスト"/>
        <xdr:cNvSpPr txBox="1"/>
      </xdr:nvSpPr>
      <xdr:spPr>
        <a:xfrm>
          <a:off x="165989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99061</xdr:rowOff>
    </xdr:from>
    <xdr:to>
      <xdr:col>78</xdr:col>
      <xdr:colOff>120650</xdr:colOff>
      <xdr:row>77</xdr:row>
      <xdr:rowOff>29211</xdr:rowOff>
    </xdr:to>
    <xdr:sp macro="" textlink="">
      <xdr:nvSpPr>
        <xdr:cNvPr id="446" name="楕円 445"/>
        <xdr:cNvSpPr/>
      </xdr:nvSpPr>
      <xdr:spPr>
        <a:xfrm>
          <a:off x="15621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13988</xdr:rowOff>
    </xdr:from>
    <xdr:ext cx="736600" cy="259045"/>
    <xdr:sp macro="" textlink="">
      <xdr:nvSpPr>
        <xdr:cNvPr id="447" name="テキスト ボックス 446"/>
        <xdr:cNvSpPr txBox="1"/>
      </xdr:nvSpPr>
      <xdr:spPr>
        <a:xfrm>
          <a:off x="15290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48768</xdr:rowOff>
    </xdr:from>
    <xdr:to>
      <xdr:col>74</xdr:col>
      <xdr:colOff>31750</xdr:colOff>
      <xdr:row>76</xdr:row>
      <xdr:rowOff>150368</xdr:rowOff>
    </xdr:to>
    <xdr:sp macro="" textlink="">
      <xdr:nvSpPr>
        <xdr:cNvPr id="448" name="楕円 447"/>
        <xdr:cNvSpPr/>
      </xdr:nvSpPr>
      <xdr:spPr>
        <a:xfrm>
          <a:off x="147320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135145</xdr:rowOff>
    </xdr:from>
    <xdr:ext cx="762000" cy="259045"/>
    <xdr:sp macro="" textlink="">
      <xdr:nvSpPr>
        <xdr:cNvPr id="449" name="テキスト ボックス 448"/>
        <xdr:cNvSpPr txBox="1"/>
      </xdr:nvSpPr>
      <xdr:spPr>
        <a:xfrm>
          <a:off x="14401800" y="13165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103632</xdr:rowOff>
    </xdr:from>
    <xdr:to>
      <xdr:col>69</xdr:col>
      <xdr:colOff>142875</xdr:colOff>
      <xdr:row>77</xdr:row>
      <xdr:rowOff>33782</xdr:rowOff>
    </xdr:to>
    <xdr:sp macro="" textlink="">
      <xdr:nvSpPr>
        <xdr:cNvPr id="450" name="楕円 449"/>
        <xdr:cNvSpPr/>
      </xdr:nvSpPr>
      <xdr:spPr>
        <a:xfrm>
          <a:off x="13843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43959</xdr:rowOff>
    </xdr:from>
    <xdr:ext cx="762000" cy="259045"/>
    <xdr:sp macro="" textlink="">
      <xdr:nvSpPr>
        <xdr:cNvPr id="451" name="テキスト ボックス 450"/>
        <xdr:cNvSpPr txBox="1"/>
      </xdr:nvSpPr>
      <xdr:spPr>
        <a:xfrm>
          <a:off x="13512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xdr:rowOff>
    </xdr:from>
    <xdr:to>
      <xdr:col>65</xdr:col>
      <xdr:colOff>53975</xdr:colOff>
      <xdr:row>76</xdr:row>
      <xdr:rowOff>113792</xdr:rowOff>
    </xdr:to>
    <xdr:sp macro="" textlink="">
      <xdr:nvSpPr>
        <xdr:cNvPr id="452" name="楕円 451"/>
        <xdr:cNvSpPr/>
      </xdr:nvSpPr>
      <xdr:spPr>
        <a:xfrm>
          <a:off x="12954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123969</xdr:rowOff>
    </xdr:from>
    <xdr:ext cx="762000" cy="259045"/>
    <xdr:sp macro="" textlink="">
      <xdr:nvSpPr>
        <xdr:cNvPr id="453" name="テキスト ボックス 452"/>
        <xdr:cNvSpPr txBox="1"/>
      </xdr:nvSpPr>
      <xdr:spPr>
        <a:xfrm>
          <a:off x="12623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146932</xdr:rowOff>
    </xdr:from>
    <xdr:to>
      <xdr:col>29</xdr:col>
      <xdr:colOff>127000</xdr:colOff>
      <xdr:row>16</xdr:row>
      <xdr:rowOff>152745</xdr:rowOff>
    </xdr:to>
    <xdr:cxnSp macro="">
      <xdr:nvCxnSpPr>
        <xdr:cNvPr id="52" name="直線コネクタ 51"/>
        <xdr:cNvCxnSpPr/>
      </xdr:nvCxnSpPr>
      <xdr:spPr bwMode="auto">
        <a:xfrm flipV="1">
          <a:off x="5003800" y="2937757"/>
          <a:ext cx="647700" cy="58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84900</xdr:rowOff>
    </xdr:from>
    <xdr:ext cx="762000" cy="259045"/>
    <xdr:sp macro="" textlink="">
      <xdr:nvSpPr>
        <xdr:cNvPr id="53" name="人口1人当たり決算額の推移平均値テキスト130"/>
        <xdr:cNvSpPr txBox="1"/>
      </xdr:nvSpPr>
      <xdr:spPr>
        <a:xfrm>
          <a:off x="5740400" y="2704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152745</xdr:rowOff>
    </xdr:from>
    <xdr:to>
      <xdr:col>26</xdr:col>
      <xdr:colOff>50800</xdr:colOff>
      <xdr:row>16</xdr:row>
      <xdr:rowOff>153577</xdr:rowOff>
    </xdr:to>
    <xdr:cxnSp macro="">
      <xdr:nvCxnSpPr>
        <xdr:cNvPr id="55" name="直線コネクタ 54"/>
        <xdr:cNvCxnSpPr/>
      </xdr:nvCxnSpPr>
      <xdr:spPr bwMode="auto">
        <a:xfrm flipV="1">
          <a:off x="4305300" y="2943570"/>
          <a:ext cx="698500" cy="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24637</xdr:rowOff>
    </xdr:from>
    <xdr:ext cx="736600" cy="259045"/>
    <xdr:sp macro="" textlink="">
      <xdr:nvSpPr>
        <xdr:cNvPr id="57" name="テキスト ボックス 56"/>
        <xdr:cNvSpPr txBox="1"/>
      </xdr:nvSpPr>
      <xdr:spPr>
        <a:xfrm>
          <a:off x="4622800" y="2644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153577</xdr:rowOff>
    </xdr:from>
    <xdr:to>
      <xdr:col>22</xdr:col>
      <xdr:colOff>114300</xdr:colOff>
      <xdr:row>16</xdr:row>
      <xdr:rowOff>167342</xdr:rowOff>
    </xdr:to>
    <xdr:cxnSp macro="">
      <xdr:nvCxnSpPr>
        <xdr:cNvPr id="58" name="直線コネクタ 57"/>
        <xdr:cNvCxnSpPr/>
      </xdr:nvCxnSpPr>
      <xdr:spPr bwMode="auto">
        <a:xfrm flipV="1">
          <a:off x="3606800" y="2944402"/>
          <a:ext cx="698500" cy="137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29813</xdr:rowOff>
    </xdr:from>
    <xdr:ext cx="762000" cy="259045"/>
    <xdr:sp macro="" textlink="">
      <xdr:nvSpPr>
        <xdr:cNvPr id="60" name="テキスト ボックス 59"/>
        <xdr:cNvSpPr txBox="1"/>
      </xdr:nvSpPr>
      <xdr:spPr>
        <a:xfrm>
          <a:off x="3924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167342</xdr:rowOff>
    </xdr:from>
    <xdr:to>
      <xdr:col>18</xdr:col>
      <xdr:colOff>177800</xdr:colOff>
      <xdr:row>17</xdr:row>
      <xdr:rowOff>40175</xdr:rowOff>
    </xdr:to>
    <xdr:cxnSp macro="">
      <xdr:nvCxnSpPr>
        <xdr:cNvPr id="61" name="直線コネクタ 60"/>
        <xdr:cNvCxnSpPr/>
      </xdr:nvCxnSpPr>
      <xdr:spPr bwMode="auto">
        <a:xfrm flipV="1">
          <a:off x="2908300" y="2958167"/>
          <a:ext cx="698500" cy="442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133703</xdr:rowOff>
    </xdr:from>
    <xdr:ext cx="762000" cy="259045"/>
    <xdr:sp macro="" textlink="">
      <xdr:nvSpPr>
        <xdr:cNvPr id="63" name="テキスト ボックス 62"/>
        <xdr:cNvSpPr txBox="1"/>
      </xdr:nvSpPr>
      <xdr:spPr>
        <a:xfrm>
          <a:off x="32258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156105</xdr:rowOff>
    </xdr:from>
    <xdr:ext cx="762000" cy="259045"/>
    <xdr:sp macro="" textlink="">
      <xdr:nvSpPr>
        <xdr:cNvPr id="65" name="テキスト ボックス 64"/>
        <xdr:cNvSpPr txBox="1"/>
      </xdr:nvSpPr>
      <xdr:spPr>
        <a:xfrm>
          <a:off x="2527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96132</xdr:rowOff>
    </xdr:from>
    <xdr:to>
      <xdr:col>29</xdr:col>
      <xdr:colOff>177800</xdr:colOff>
      <xdr:row>17</xdr:row>
      <xdr:rowOff>26282</xdr:rowOff>
    </xdr:to>
    <xdr:sp macro="" textlink="">
      <xdr:nvSpPr>
        <xdr:cNvPr id="71" name="楕円 70"/>
        <xdr:cNvSpPr/>
      </xdr:nvSpPr>
      <xdr:spPr bwMode="auto">
        <a:xfrm>
          <a:off x="5600700" y="28869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68209</xdr:rowOff>
    </xdr:from>
    <xdr:ext cx="762000" cy="259045"/>
    <xdr:sp macro="" textlink="">
      <xdr:nvSpPr>
        <xdr:cNvPr id="72" name="人口1人当たり決算額の推移該当値テキスト130"/>
        <xdr:cNvSpPr txBox="1"/>
      </xdr:nvSpPr>
      <xdr:spPr>
        <a:xfrm>
          <a:off x="5740400" y="285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101945</xdr:rowOff>
    </xdr:from>
    <xdr:to>
      <xdr:col>26</xdr:col>
      <xdr:colOff>101600</xdr:colOff>
      <xdr:row>17</xdr:row>
      <xdr:rowOff>32095</xdr:rowOff>
    </xdr:to>
    <xdr:sp macro="" textlink="">
      <xdr:nvSpPr>
        <xdr:cNvPr id="73" name="楕円 72"/>
        <xdr:cNvSpPr/>
      </xdr:nvSpPr>
      <xdr:spPr bwMode="auto">
        <a:xfrm>
          <a:off x="4953000" y="2892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16872</xdr:rowOff>
    </xdr:from>
    <xdr:ext cx="736600" cy="259045"/>
    <xdr:sp macro="" textlink="">
      <xdr:nvSpPr>
        <xdr:cNvPr id="74" name="テキスト ボックス 73"/>
        <xdr:cNvSpPr txBox="1"/>
      </xdr:nvSpPr>
      <xdr:spPr>
        <a:xfrm>
          <a:off x="4622800" y="2979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102777</xdr:rowOff>
    </xdr:from>
    <xdr:to>
      <xdr:col>22</xdr:col>
      <xdr:colOff>165100</xdr:colOff>
      <xdr:row>17</xdr:row>
      <xdr:rowOff>32927</xdr:rowOff>
    </xdr:to>
    <xdr:sp macro="" textlink="">
      <xdr:nvSpPr>
        <xdr:cNvPr id="75" name="楕円 74"/>
        <xdr:cNvSpPr/>
      </xdr:nvSpPr>
      <xdr:spPr bwMode="auto">
        <a:xfrm>
          <a:off x="4254500" y="2893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17704</xdr:rowOff>
    </xdr:from>
    <xdr:ext cx="762000" cy="259045"/>
    <xdr:sp macro="" textlink="">
      <xdr:nvSpPr>
        <xdr:cNvPr id="76" name="テキスト ボックス 75"/>
        <xdr:cNvSpPr txBox="1"/>
      </xdr:nvSpPr>
      <xdr:spPr>
        <a:xfrm>
          <a:off x="3924300" y="297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116542</xdr:rowOff>
    </xdr:from>
    <xdr:to>
      <xdr:col>19</xdr:col>
      <xdr:colOff>38100</xdr:colOff>
      <xdr:row>17</xdr:row>
      <xdr:rowOff>46692</xdr:rowOff>
    </xdr:to>
    <xdr:sp macro="" textlink="">
      <xdr:nvSpPr>
        <xdr:cNvPr id="77" name="楕円 76"/>
        <xdr:cNvSpPr/>
      </xdr:nvSpPr>
      <xdr:spPr bwMode="auto">
        <a:xfrm>
          <a:off x="3556000" y="2907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56869</xdr:rowOff>
    </xdr:from>
    <xdr:ext cx="762000" cy="259045"/>
    <xdr:sp macro="" textlink="">
      <xdr:nvSpPr>
        <xdr:cNvPr id="78" name="テキスト ボックス 77"/>
        <xdr:cNvSpPr txBox="1"/>
      </xdr:nvSpPr>
      <xdr:spPr>
        <a:xfrm>
          <a:off x="3225800" y="267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160825</xdr:rowOff>
    </xdr:from>
    <xdr:to>
      <xdr:col>15</xdr:col>
      <xdr:colOff>101600</xdr:colOff>
      <xdr:row>17</xdr:row>
      <xdr:rowOff>90975</xdr:rowOff>
    </xdr:to>
    <xdr:sp macro="" textlink="">
      <xdr:nvSpPr>
        <xdr:cNvPr id="79" name="楕円 78"/>
        <xdr:cNvSpPr/>
      </xdr:nvSpPr>
      <xdr:spPr bwMode="auto">
        <a:xfrm>
          <a:off x="2857500" y="2951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101152</xdr:rowOff>
    </xdr:from>
    <xdr:ext cx="762000" cy="259045"/>
    <xdr:sp macro="" textlink="">
      <xdr:nvSpPr>
        <xdr:cNvPr id="80" name="テキスト ボックス 79"/>
        <xdr:cNvSpPr txBox="1"/>
      </xdr:nvSpPr>
      <xdr:spPr>
        <a:xfrm>
          <a:off x="2527300" y="272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6939</xdr:rowOff>
    </xdr:from>
    <xdr:to>
      <xdr:col>29</xdr:col>
      <xdr:colOff>127000</xdr:colOff>
      <xdr:row>37</xdr:row>
      <xdr:rowOff>10231</xdr:rowOff>
    </xdr:to>
    <xdr:cxnSp macro="">
      <xdr:nvCxnSpPr>
        <xdr:cNvPr id="112" name="直線コネクタ 111"/>
        <xdr:cNvCxnSpPr/>
      </xdr:nvCxnSpPr>
      <xdr:spPr bwMode="auto">
        <a:xfrm>
          <a:off x="5003800" y="7131639"/>
          <a:ext cx="647700" cy="3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246232</xdr:rowOff>
    </xdr:from>
    <xdr:ext cx="762000" cy="259045"/>
    <xdr:sp macro="" textlink="">
      <xdr:nvSpPr>
        <xdr:cNvPr id="113" name="人口1人当たり決算額の推移平均値テキスト445"/>
        <xdr:cNvSpPr txBox="1"/>
      </xdr:nvSpPr>
      <xdr:spPr>
        <a:xfrm>
          <a:off x="5740400" y="6856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141174</xdr:rowOff>
    </xdr:from>
    <xdr:to>
      <xdr:col>26</xdr:col>
      <xdr:colOff>50800</xdr:colOff>
      <xdr:row>37</xdr:row>
      <xdr:rowOff>6939</xdr:rowOff>
    </xdr:to>
    <xdr:cxnSp macro="">
      <xdr:nvCxnSpPr>
        <xdr:cNvPr id="115" name="直線コネクタ 114"/>
        <xdr:cNvCxnSpPr/>
      </xdr:nvCxnSpPr>
      <xdr:spPr bwMode="auto">
        <a:xfrm>
          <a:off x="4305300" y="7094424"/>
          <a:ext cx="698500" cy="37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165849</xdr:rowOff>
    </xdr:from>
    <xdr:ext cx="736600" cy="259045"/>
    <xdr:sp macro="" textlink="">
      <xdr:nvSpPr>
        <xdr:cNvPr id="117" name="テキスト ボックス 116"/>
        <xdr:cNvSpPr txBox="1"/>
      </xdr:nvSpPr>
      <xdr:spPr>
        <a:xfrm>
          <a:off x="4622800" y="677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141174</xdr:rowOff>
    </xdr:from>
    <xdr:to>
      <xdr:col>22</xdr:col>
      <xdr:colOff>114300</xdr:colOff>
      <xdr:row>37</xdr:row>
      <xdr:rowOff>22004</xdr:rowOff>
    </xdr:to>
    <xdr:cxnSp macro="">
      <xdr:nvCxnSpPr>
        <xdr:cNvPr id="118" name="直線コネクタ 117"/>
        <xdr:cNvCxnSpPr/>
      </xdr:nvCxnSpPr>
      <xdr:spPr bwMode="auto">
        <a:xfrm flipV="1">
          <a:off x="3606800" y="7094424"/>
          <a:ext cx="698500" cy="522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146760</xdr:rowOff>
    </xdr:from>
    <xdr:ext cx="762000" cy="259045"/>
    <xdr:sp macro="" textlink="">
      <xdr:nvSpPr>
        <xdr:cNvPr id="120" name="テキスト ボックス 119"/>
        <xdr:cNvSpPr txBox="1"/>
      </xdr:nvSpPr>
      <xdr:spPr>
        <a:xfrm>
          <a:off x="3924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122542</xdr:rowOff>
    </xdr:from>
    <xdr:to>
      <xdr:col>18</xdr:col>
      <xdr:colOff>177800</xdr:colOff>
      <xdr:row>37</xdr:row>
      <xdr:rowOff>22004</xdr:rowOff>
    </xdr:to>
    <xdr:cxnSp macro="">
      <xdr:nvCxnSpPr>
        <xdr:cNvPr id="121" name="直線コネクタ 120"/>
        <xdr:cNvCxnSpPr/>
      </xdr:nvCxnSpPr>
      <xdr:spPr bwMode="auto">
        <a:xfrm>
          <a:off x="2908300" y="7075792"/>
          <a:ext cx="698500" cy="70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224165</xdr:rowOff>
    </xdr:from>
    <xdr:ext cx="762000" cy="259045"/>
    <xdr:sp macro="" textlink="">
      <xdr:nvSpPr>
        <xdr:cNvPr id="123" name="テキスト ボックス 122"/>
        <xdr:cNvSpPr txBox="1"/>
      </xdr:nvSpPr>
      <xdr:spPr>
        <a:xfrm>
          <a:off x="32258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178902</xdr:rowOff>
    </xdr:from>
    <xdr:ext cx="762000" cy="259045"/>
    <xdr:sp macro="" textlink="">
      <xdr:nvSpPr>
        <xdr:cNvPr id="125" name="テキスト ボックス 124"/>
        <xdr:cNvSpPr txBox="1"/>
      </xdr:nvSpPr>
      <xdr:spPr>
        <a:xfrm>
          <a:off x="25273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130881</xdr:rowOff>
    </xdr:from>
    <xdr:to>
      <xdr:col>29</xdr:col>
      <xdr:colOff>177800</xdr:colOff>
      <xdr:row>37</xdr:row>
      <xdr:rowOff>61031</xdr:rowOff>
    </xdr:to>
    <xdr:sp macro="" textlink="">
      <xdr:nvSpPr>
        <xdr:cNvPr id="131" name="楕円 130"/>
        <xdr:cNvSpPr/>
      </xdr:nvSpPr>
      <xdr:spPr bwMode="auto">
        <a:xfrm>
          <a:off x="5600700" y="7084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102958</xdr:rowOff>
    </xdr:from>
    <xdr:ext cx="762000" cy="259045"/>
    <xdr:sp macro="" textlink="">
      <xdr:nvSpPr>
        <xdr:cNvPr id="132" name="人口1人当たり決算額の推移該当値テキスト445"/>
        <xdr:cNvSpPr txBox="1"/>
      </xdr:nvSpPr>
      <xdr:spPr>
        <a:xfrm>
          <a:off x="5740400" y="705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127589</xdr:rowOff>
    </xdr:from>
    <xdr:to>
      <xdr:col>26</xdr:col>
      <xdr:colOff>101600</xdr:colOff>
      <xdr:row>37</xdr:row>
      <xdr:rowOff>57739</xdr:rowOff>
    </xdr:to>
    <xdr:sp macro="" textlink="">
      <xdr:nvSpPr>
        <xdr:cNvPr id="133" name="楕円 132"/>
        <xdr:cNvSpPr/>
      </xdr:nvSpPr>
      <xdr:spPr bwMode="auto">
        <a:xfrm>
          <a:off x="4953000" y="70808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42516</xdr:rowOff>
    </xdr:from>
    <xdr:ext cx="736600" cy="259045"/>
    <xdr:sp macro="" textlink="">
      <xdr:nvSpPr>
        <xdr:cNvPr id="134" name="テキスト ボックス 133"/>
        <xdr:cNvSpPr txBox="1"/>
      </xdr:nvSpPr>
      <xdr:spPr>
        <a:xfrm>
          <a:off x="4622800" y="716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90374</xdr:rowOff>
    </xdr:from>
    <xdr:to>
      <xdr:col>22</xdr:col>
      <xdr:colOff>165100</xdr:colOff>
      <xdr:row>37</xdr:row>
      <xdr:rowOff>20524</xdr:rowOff>
    </xdr:to>
    <xdr:sp macro="" textlink="">
      <xdr:nvSpPr>
        <xdr:cNvPr id="135" name="楕円 134"/>
        <xdr:cNvSpPr/>
      </xdr:nvSpPr>
      <xdr:spPr bwMode="auto">
        <a:xfrm>
          <a:off x="4254500" y="70436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5301</xdr:rowOff>
    </xdr:from>
    <xdr:ext cx="762000" cy="259045"/>
    <xdr:sp macro="" textlink="">
      <xdr:nvSpPr>
        <xdr:cNvPr id="136" name="テキスト ボックス 135"/>
        <xdr:cNvSpPr txBox="1"/>
      </xdr:nvSpPr>
      <xdr:spPr>
        <a:xfrm>
          <a:off x="3924300" y="713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142654</xdr:rowOff>
    </xdr:from>
    <xdr:to>
      <xdr:col>19</xdr:col>
      <xdr:colOff>38100</xdr:colOff>
      <xdr:row>37</xdr:row>
      <xdr:rowOff>72804</xdr:rowOff>
    </xdr:to>
    <xdr:sp macro="" textlink="">
      <xdr:nvSpPr>
        <xdr:cNvPr id="137" name="楕円 136"/>
        <xdr:cNvSpPr/>
      </xdr:nvSpPr>
      <xdr:spPr bwMode="auto">
        <a:xfrm>
          <a:off x="3556000" y="7095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57581</xdr:rowOff>
    </xdr:from>
    <xdr:ext cx="762000" cy="259045"/>
    <xdr:sp macro="" textlink="">
      <xdr:nvSpPr>
        <xdr:cNvPr id="138" name="テキスト ボックス 137"/>
        <xdr:cNvSpPr txBox="1"/>
      </xdr:nvSpPr>
      <xdr:spPr>
        <a:xfrm>
          <a:off x="3225800" y="7182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71742</xdr:rowOff>
    </xdr:from>
    <xdr:to>
      <xdr:col>15</xdr:col>
      <xdr:colOff>101600</xdr:colOff>
      <xdr:row>37</xdr:row>
      <xdr:rowOff>1892</xdr:rowOff>
    </xdr:to>
    <xdr:sp macro="" textlink="">
      <xdr:nvSpPr>
        <xdr:cNvPr id="139" name="楕円 138"/>
        <xdr:cNvSpPr/>
      </xdr:nvSpPr>
      <xdr:spPr bwMode="auto">
        <a:xfrm>
          <a:off x="2857500" y="7024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158119</xdr:rowOff>
    </xdr:from>
    <xdr:ext cx="762000" cy="259045"/>
    <xdr:sp macro="" textlink="">
      <xdr:nvSpPr>
        <xdr:cNvPr id="140" name="テキスト ボックス 139"/>
        <xdr:cNvSpPr txBox="1"/>
      </xdr:nvSpPr>
      <xdr:spPr>
        <a:xfrm>
          <a:off x="2527300" y="711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51,747
50,355
144.74
23,745,928
22,611,531
913,878
12,783,511
25,980,522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68148</xdr:rowOff>
    </xdr:from>
    <xdr:to>
      <xdr:col>24</xdr:col>
      <xdr:colOff>63500</xdr:colOff>
      <xdr:row>36</xdr:row>
      <xdr:rowOff>84003</xdr:rowOff>
    </xdr:to>
    <xdr:cxnSp macro="">
      <xdr:nvCxnSpPr>
        <xdr:cNvPr id="63" name="直線コネクタ 62"/>
        <xdr:cNvCxnSpPr/>
      </xdr:nvCxnSpPr>
      <xdr:spPr>
        <a:xfrm>
          <a:off x="3797300" y="6240348"/>
          <a:ext cx="838200" cy="1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49271</xdr:rowOff>
    </xdr:from>
    <xdr:ext cx="534377" cy="259045"/>
    <xdr:sp macro="" textlink="">
      <xdr:nvSpPr>
        <xdr:cNvPr id="64" name="人件費平均値テキスト"/>
        <xdr:cNvSpPr txBox="1"/>
      </xdr:nvSpPr>
      <xdr:spPr>
        <a:xfrm>
          <a:off x="4686300" y="6050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68148</xdr:rowOff>
    </xdr:from>
    <xdr:to>
      <xdr:col>19</xdr:col>
      <xdr:colOff>177800</xdr:colOff>
      <xdr:row>36</xdr:row>
      <xdr:rowOff>71643</xdr:rowOff>
    </xdr:to>
    <xdr:cxnSp macro="">
      <xdr:nvCxnSpPr>
        <xdr:cNvPr id="66" name="直線コネクタ 65"/>
        <xdr:cNvCxnSpPr/>
      </xdr:nvCxnSpPr>
      <xdr:spPr>
        <a:xfrm flipV="1">
          <a:off x="2908300" y="6240348"/>
          <a:ext cx="889000" cy="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125571</xdr:rowOff>
    </xdr:from>
    <xdr:ext cx="534377" cy="259045"/>
    <xdr:sp macro="" textlink="">
      <xdr:nvSpPr>
        <xdr:cNvPr id="68" name="テキスト ボックス 67"/>
        <xdr:cNvSpPr txBox="1"/>
      </xdr:nvSpPr>
      <xdr:spPr>
        <a:xfrm>
          <a:off x="3530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71643</xdr:rowOff>
    </xdr:from>
    <xdr:to>
      <xdr:col>15</xdr:col>
      <xdr:colOff>50800</xdr:colOff>
      <xdr:row>36</xdr:row>
      <xdr:rowOff>90224</xdr:rowOff>
    </xdr:to>
    <xdr:cxnSp macro="">
      <xdr:nvCxnSpPr>
        <xdr:cNvPr id="69" name="直線コネクタ 68"/>
        <xdr:cNvCxnSpPr/>
      </xdr:nvCxnSpPr>
      <xdr:spPr>
        <a:xfrm flipV="1">
          <a:off x="2019300" y="6243843"/>
          <a:ext cx="889000" cy="1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127759</xdr:rowOff>
    </xdr:from>
    <xdr:ext cx="534377" cy="259045"/>
    <xdr:sp macro="" textlink="">
      <xdr:nvSpPr>
        <xdr:cNvPr id="71" name="テキスト ボックス 70"/>
        <xdr:cNvSpPr txBox="1"/>
      </xdr:nvSpPr>
      <xdr:spPr>
        <a:xfrm>
          <a:off x="2641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70989</xdr:rowOff>
    </xdr:from>
    <xdr:to>
      <xdr:col>10</xdr:col>
      <xdr:colOff>114300</xdr:colOff>
      <xdr:row>36</xdr:row>
      <xdr:rowOff>90224</xdr:rowOff>
    </xdr:to>
    <xdr:cxnSp macro="">
      <xdr:nvCxnSpPr>
        <xdr:cNvPr id="72" name="直線コネクタ 71"/>
        <xdr:cNvCxnSpPr/>
      </xdr:nvCxnSpPr>
      <xdr:spPr>
        <a:xfrm>
          <a:off x="1130300" y="6243189"/>
          <a:ext cx="889000" cy="1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73630</xdr:rowOff>
    </xdr:from>
    <xdr:ext cx="534377" cy="259045"/>
    <xdr:sp macro="" textlink="">
      <xdr:nvSpPr>
        <xdr:cNvPr id="74" name="テキスト ボックス 73"/>
        <xdr:cNvSpPr txBox="1"/>
      </xdr:nvSpPr>
      <xdr:spPr>
        <a:xfrm>
          <a:off x="1752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79786</xdr:rowOff>
    </xdr:from>
    <xdr:ext cx="534377" cy="259045"/>
    <xdr:sp macro="" textlink="">
      <xdr:nvSpPr>
        <xdr:cNvPr id="76" name="テキスト ボックス 75"/>
        <xdr:cNvSpPr txBox="1"/>
      </xdr:nvSpPr>
      <xdr:spPr>
        <a:xfrm>
          <a:off x="863111" y="64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33203</xdr:rowOff>
    </xdr:from>
    <xdr:to>
      <xdr:col>24</xdr:col>
      <xdr:colOff>114300</xdr:colOff>
      <xdr:row>36</xdr:row>
      <xdr:rowOff>134803</xdr:rowOff>
    </xdr:to>
    <xdr:sp macro="" textlink="">
      <xdr:nvSpPr>
        <xdr:cNvPr id="82" name="楕円 81"/>
        <xdr:cNvSpPr/>
      </xdr:nvSpPr>
      <xdr:spPr>
        <a:xfrm>
          <a:off x="4584700" y="620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11630</xdr:rowOff>
    </xdr:from>
    <xdr:ext cx="534377" cy="259045"/>
    <xdr:sp macro="" textlink="">
      <xdr:nvSpPr>
        <xdr:cNvPr id="83" name="人件費該当値テキスト"/>
        <xdr:cNvSpPr txBox="1"/>
      </xdr:nvSpPr>
      <xdr:spPr>
        <a:xfrm>
          <a:off x="4686300" y="618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17348</xdr:rowOff>
    </xdr:from>
    <xdr:to>
      <xdr:col>20</xdr:col>
      <xdr:colOff>38100</xdr:colOff>
      <xdr:row>36</xdr:row>
      <xdr:rowOff>118948</xdr:rowOff>
    </xdr:to>
    <xdr:sp macro="" textlink="">
      <xdr:nvSpPr>
        <xdr:cNvPr id="84" name="楕円 83"/>
        <xdr:cNvSpPr/>
      </xdr:nvSpPr>
      <xdr:spPr>
        <a:xfrm>
          <a:off x="3746500" y="61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135475</xdr:rowOff>
    </xdr:from>
    <xdr:ext cx="534377" cy="259045"/>
    <xdr:sp macro="" textlink="">
      <xdr:nvSpPr>
        <xdr:cNvPr id="85" name="テキスト ボックス 84"/>
        <xdr:cNvSpPr txBox="1"/>
      </xdr:nvSpPr>
      <xdr:spPr>
        <a:xfrm>
          <a:off x="3530111" y="596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20843</xdr:rowOff>
    </xdr:from>
    <xdr:to>
      <xdr:col>15</xdr:col>
      <xdr:colOff>101600</xdr:colOff>
      <xdr:row>36</xdr:row>
      <xdr:rowOff>122443</xdr:rowOff>
    </xdr:to>
    <xdr:sp macro="" textlink="">
      <xdr:nvSpPr>
        <xdr:cNvPr id="86" name="楕円 85"/>
        <xdr:cNvSpPr/>
      </xdr:nvSpPr>
      <xdr:spPr>
        <a:xfrm>
          <a:off x="2857500" y="619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138970</xdr:rowOff>
    </xdr:from>
    <xdr:ext cx="534377" cy="259045"/>
    <xdr:sp macro="" textlink="">
      <xdr:nvSpPr>
        <xdr:cNvPr id="87" name="テキスト ボックス 86"/>
        <xdr:cNvSpPr txBox="1"/>
      </xdr:nvSpPr>
      <xdr:spPr>
        <a:xfrm>
          <a:off x="2641111" y="596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39424</xdr:rowOff>
    </xdr:from>
    <xdr:to>
      <xdr:col>10</xdr:col>
      <xdr:colOff>165100</xdr:colOff>
      <xdr:row>36</xdr:row>
      <xdr:rowOff>141024</xdr:rowOff>
    </xdr:to>
    <xdr:sp macro="" textlink="">
      <xdr:nvSpPr>
        <xdr:cNvPr id="88" name="楕円 87"/>
        <xdr:cNvSpPr/>
      </xdr:nvSpPr>
      <xdr:spPr>
        <a:xfrm>
          <a:off x="1968500" y="6211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157551</xdr:rowOff>
    </xdr:from>
    <xdr:ext cx="534377" cy="259045"/>
    <xdr:sp macro="" textlink="">
      <xdr:nvSpPr>
        <xdr:cNvPr id="89" name="テキスト ボックス 88"/>
        <xdr:cNvSpPr txBox="1"/>
      </xdr:nvSpPr>
      <xdr:spPr>
        <a:xfrm>
          <a:off x="1752111" y="598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20189</xdr:rowOff>
    </xdr:from>
    <xdr:to>
      <xdr:col>6</xdr:col>
      <xdr:colOff>38100</xdr:colOff>
      <xdr:row>36</xdr:row>
      <xdr:rowOff>121789</xdr:rowOff>
    </xdr:to>
    <xdr:sp macro="" textlink="">
      <xdr:nvSpPr>
        <xdr:cNvPr id="90" name="楕円 89"/>
        <xdr:cNvSpPr/>
      </xdr:nvSpPr>
      <xdr:spPr>
        <a:xfrm>
          <a:off x="1079500" y="619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138316</xdr:rowOff>
    </xdr:from>
    <xdr:ext cx="534377" cy="259045"/>
    <xdr:sp macro="" textlink="">
      <xdr:nvSpPr>
        <xdr:cNvPr id="91" name="テキスト ボックス 90"/>
        <xdr:cNvSpPr txBox="1"/>
      </xdr:nvSpPr>
      <xdr:spPr>
        <a:xfrm>
          <a:off x="863111" y="5967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153171</xdr:rowOff>
    </xdr:from>
    <xdr:to>
      <xdr:col>24</xdr:col>
      <xdr:colOff>63500</xdr:colOff>
      <xdr:row>56</xdr:row>
      <xdr:rowOff>1348</xdr:rowOff>
    </xdr:to>
    <xdr:cxnSp macro="">
      <xdr:nvCxnSpPr>
        <xdr:cNvPr id="123" name="直線コネクタ 122"/>
        <xdr:cNvCxnSpPr/>
      </xdr:nvCxnSpPr>
      <xdr:spPr>
        <a:xfrm flipV="1">
          <a:off x="3797300" y="9582921"/>
          <a:ext cx="838200" cy="1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64555</xdr:rowOff>
    </xdr:from>
    <xdr:ext cx="534377" cy="259045"/>
    <xdr:sp macro="" textlink="">
      <xdr:nvSpPr>
        <xdr:cNvPr id="124" name="物件費平均値テキスト"/>
        <xdr:cNvSpPr txBox="1"/>
      </xdr:nvSpPr>
      <xdr:spPr>
        <a:xfrm>
          <a:off x="4686300" y="9322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1348</xdr:rowOff>
    </xdr:from>
    <xdr:to>
      <xdr:col>19</xdr:col>
      <xdr:colOff>177800</xdr:colOff>
      <xdr:row>56</xdr:row>
      <xdr:rowOff>45876</xdr:rowOff>
    </xdr:to>
    <xdr:cxnSp macro="">
      <xdr:nvCxnSpPr>
        <xdr:cNvPr id="126" name="直線コネクタ 125"/>
        <xdr:cNvCxnSpPr/>
      </xdr:nvCxnSpPr>
      <xdr:spPr>
        <a:xfrm flipV="1">
          <a:off x="2908300" y="9602548"/>
          <a:ext cx="889000" cy="4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18579</xdr:rowOff>
    </xdr:from>
    <xdr:ext cx="534377" cy="259045"/>
    <xdr:sp macro="" textlink="">
      <xdr:nvSpPr>
        <xdr:cNvPr id="128" name="テキスト ボックス 127"/>
        <xdr:cNvSpPr txBox="1"/>
      </xdr:nvSpPr>
      <xdr:spPr>
        <a:xfrm>
          <a:off x="3530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45876</xdr:rowOff>
    </xdr:from>
    <xdr:to>
      <xdr:col>15</xdr:col>
      <xdr:colOff>50800</xdr:colOff>
      <xdr:row>56</xdr:row>
      <xdr:rowOff>81244</xdr:rowOff>
    </xdr:to>
    <xdr:cxnSp macro="">
      <xdr:nvCxnSpPr>
        <xdr:cNvPr id="129" name="直線コネクタ 128"/>
        <xdr:cNvCxnSpPr/>
      </xdr:nvCxnSpPr>
      <xdr:spPr>
        <a:xfrm flipV="1">
          <a:off x="2019300" y="9647076"/>
          <a:ext cx="889000" cy="3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158629</xdr:rowOff>
    </xdr:from>
    <xdr:ext cx="534377" cy="259045"/>
    <xdr:sp macro="" textlink="">
      <xdr:nvSpPr>
        <xdr:cNvPr id="131" name="テキスト ボックス 130"/>
        <xdr:cNvSpPr txBox="1"/>
      </xdr:nvSpPr>
      <xdr:spPr>
        <a:xfrm>
          <a:off x="2641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81244</xdr:rowOff>
    </xdr:from>
    <xdr:to>
      <xdr:col>10</xdr:col>
      <xdr:colOff>114300</xdr:colOff>
      <xdr:row>57</xdr:row>
      <xdr:rowOff>36128</xdr:rowOff>
    </xdr:to>
    <xdr:cxnSp macro="">
      <xdr:nvCxnSpPr>
        <xdr:cNvPr id="132" name="直線コネクタ 131"/>
        <xdr:cNvCxnSpPr/>
      </xdr:nvCxnSpPr>
      <xdr:spPr>
        <a:xfrm flipV="1">
          <a:off x="1130300" y="9682444"/>
          <a:ext cx="889000" cy="126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77002</xdr:rowOff>
    </xdr:from>
    <xdr:ext cx="534377" cy="259045"/>
    <xdr:sp macro="" textlink="">
      <xdr:nvSpPr>
        <xdr:cNvPr id="134" name="テキスト ボックス 133"/>
        <xdr:cNvSpPr txBox="1"/>
      </xdr:nvSpPr>
      <xdr:spPr>
        <a:xfrm>
          <a:off x="1752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69345</xdr:rowOff>
    </xdr:from>
    <xdr:ext cx="534377" cy="259045"/>
    <xdr:sp macro="" textlink="">
      <xdr:nvSpPr>
        <xdr:cNvPr id="136" name="テキスト ボックス 135"/>
        <xdr:cNvSpPr txBox="1"/>
      </xdr:nvSpPr>
      <xdr:spPr>
        <a:xfrm>
          <a:off x="863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102371</xdr:rowOff>
    </xdr:from>
    <xdr:to>
      <xdr:col>24</xdr:col>
      <xdr:colOff>114300</xdr:colOff>
      <xdr:row>56</xdr:row>
      <xdr:rowOff>32521</xdr:rowOff>
    </xdr:to>
    <xdr:sp macro="" textlink="">
      <xdr:nvSpPr>
        <xdr:cNvPr id="142" name="楕円 141"/>
        <xdr:cNvSpPr/>
      </xdr:nvSpPr>
      <xdr:spPr>
        <a:xfrm>
          <a:off x="4584700" y="953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80798</xdr:rowOff>
    </xdr:from>
    <xdr:ext cx="534377" cy="259045"/>
    <xdr:sp macro="" textlink="">
      <xdr:nvSpPr>
        <xdr:cNvPr id="143" name="物件費該当値テキスト"/>
        <xdr:cNvSpPr txBox="1"/>
      </xdr:nvSpPr>
      <xdr:spPr>
        <a:xfrm>
          <a:off x="4686300" y="951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121998</xdr:rowOff>
    </xdr:from>
    <xdr:to>
      <xdr:col>20</xdr:col>
      <xdr:colOff>38100</xdr:colOff>
      <xdr:row>56</xdr:row>
      <xdr:rowOff>52148</xdr:rowOff>
    </xdr:to>
    <xdr:sp macro="" textlink="">
      <xdr:nvSpPr>
        <xdr:cNvPr id="144" name="楕円 143"/>
        <xdr:cNvSpPr/>
      </xdr:nvSpPr>
      <xdr:spPr>
        <a:xfrm>
          <a:off x="3746500" y="95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43275</xdr:rowOff>
    </xdr:from>
    <xdr:ext cx="534377" cy="259045"/>
    <xdr:sp macro="" textlink="">
      <xdr:nvSpPr>
        <xdr:cNvPr id="145" name="テキスト ボックス 144"/>
        <xdr:cNvSpPr txBox="1"/>
      </xdr:nvSpPr>
      <xdr:spPr>
        <a:xfrm>
          <a:off x="3530111" y="96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166526</xdr:rowOff>
    </xdr:from>
    <xdr:to>
      <xdr:col>15</xdr:col>
      <xdr:colOff>101600</xdr:colOff>
      <xdr:row>56</xdr:row>
      <xdr:rowOff>96676</xdr:rowOff>
    </xdr:to>
    <xdr:sp macro="" textlink="">
      <xdr:nvSpPr>
        <xdr:cNvPr id="146" name="楕円 145"/>
        <xdr:cNvSpPr/>
      </xdr:nvSpPr>
      <xdr:spPr>
        <a:xfrm>
          <a:off x="2857500" y="959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87803</xdr:rowOff>
    </xdr:from>
    <xdr:ext cx="534377" cy="259045"/>
    <xdr:sp macro="" textlink="">
      <xdr:nvSpPr>
        <xdr:cNvPr id="147" name="テキスト ボックス 146"/>
        <xdr:cNvSpPr txBox="1"/>
      </xdr:nvSpPr>
      <xdr:spPr>
        <a:xfrm>
          <a:off x="2641111" y="96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30444</xdr:rowOff>
    </xdr:from>
    <xdr:to>
      <xdr:col>10</xdr:col>
      <xdr:colOff>165100</xdr:colOff>
      <xdr:row>56</xdr:row>
      <xdr:rowOff>132044</xdr:rowOff>
    </xdr:to>
    <xdr:sp macro="" textlink="">
      <xdr:nvSpPr>
        <xdr:cNvPr id="148" name="楕円 147"/>
        <xdr:cNvSpPr/>
      </xdr:nvSpPr>
      <xdr:spPr>
        <a:xfrm>
          <a:off x="1968500" y="963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123171</xdr:rowOff>
    </xdr:from>
    <xdr:ext cx="534377" cy="259045"/>
    <xdr:sp macro="" textlink="">
      <xdr:nvSpPr>
        <xdr:cNvPr id="149" name="テキスト ボックス 148"/>
        <xdr:cNvSpPr txBox="1"/>
      </xdr:nvSpPr>
      <xdr:spPr>
        <a:xfrm>
          <a:off x="1752111" y="9724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156778</xdr:rowOff>
    </xdr:from>
    <xdr:to>
      <xdr:col>6</xdr:col>
      <xdr:colOff>38100</xdr:colOff>
      <xdr:row>57</xdr:row>
      <xdr:rowOff>86928</xdr:rowOff>
    </xdr:to>
    <xdr:sp macro="" textlink="">
      <xdr:nvSpPr>
        <xdr:cNvPr id="150" name="楕円 149"/>
        <xdr:cNvSpPr/>
      </xdr:nvSpPr>
      <xdr:spPr>
        <a:xfrm>
          <a:off x="1079500" y="975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78055</xdr:rowOff>
    </xdr:from>
    <xdr:ext cx="534377" cy="259045"/>
    <xdr:sp macro="" textlink="">
      <xdr:nvSpPr>
        <xdr:cNvPr id="151" name="テキスト ボックス 150"/>
        <xdr:cNvSpPr txBox="1"/>
      </xdr:nvSpPr>
      <xdr:spPr>
        <a:xfrm>
          <a:off x="863111" y="985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51209</xdr:rowOff>
    </xdr:from>
    <xdr:to>
      <xdr:col>24</xdr:col>
      <xdr:colOff>63500</xdr:colOff>
      <xdr:row>78</xdr:row>
      <xdr:rowOff>66890</xdr:rowOff>
    </xdr:to>
    <xdr:cxnSp macro="">
      <xdr:nvCxnSpPr>
        <xdr:cNvPr id="178" name="直線コネクタ 177"/>
        <xdr:cNvCxnSpPr/>
      </xdr:nvCxnSpPr>
      <xdr:spPr>
        <a:xfrm flipV="1">
          <a:off x="3797300" y="13424309"/>
          <a:ext cx="838200" cy="15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100302</xdr:rowOff>
    </xdr:from>
    <xdr:ext cx="469744" cy="259045"/>
    <xdr:sp macro="" textlink="">
      <xdr:nvSpPr>
        <xdr:cNvPr id="179" name="維持補修費平均値テキスト"/>
        <xdr:cNvSpPr txBox="1"/>
      </xdr:nvSpPr>
      <xdr:spPr>
        <a:xfrm>
          <a:off x="4686300" y="1313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66890</xdr:rowOff>
    </xdr:from>
    <xdr:to>
      <xdr:col>19</xdr:col>
      <xdr:colOff>177800</xdr:colOff>
      <xdr:row>78</xdr:row>
      <xdr:rowOff>74321</xdr:rowOff>
    </xdr:to>
    <xdr:cxnSp macro="">
      <xdr:nvCxnSpPr>
        <xdr:cNvPr id="181" name="直線コネクタ 180"/>
        <xdr:cNvCxnSpPr/>
      </xdr:nvCxnSpPr>
      <xdr:spPr>
        <a:xfrm flipV="1">
          <a:off x="2908300" y="13439990"/>
          <a:ext cx="889000" cy="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53247</xdr:rowOff>
    </xdr:from>
    <xdr:ext cx="469744" cy="259045"/>
    <xdr:sp macro="" textlink="">
      <xdr:nvSpPr>
        <xdr:cNvPr id="183" name="テキスト ボックス 182"/>
        <xdr:cNvSpPr txBox="1"/>
      </xdr:nvSpPr>
      <xdr:spPr>
        <a:xfrm>
          <a:off x="3562428" y="1308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69954</xdr:rowOff>
    </xdr:from>
    <xdr:to>
      <xdr:col>15</xdr:col>
      <xdr:colOff>50800</xdr:colOff>
      <xdr:row>78</xdr:row>
      <xdr:rowOff>74321</xdr:rowOff>
    </xdr:to>
    <xdr:cxnSp macro="">
      <xdr:nvCxnSpPr>
        <xdr:cNvPr id="184" name="直線コネクタ 183"/>
        <xdr:cNvCxnSpPr/>
      </xdr:nvCxnSpPr>
      <xdr:spPr>
        <a:xfrm>
          <a:off x="2019300" y="13443054"/>
          <a:ext cx="889000" cy="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78965</xdr:rowOff>
    </xdr:from>
    <xdr:ext cx="469744" cy="259045"/>
    <xdr:sp macro="" textlink="">
      <xdr:nvSpPr>
        <xdr:cNvPr id="186" name="テキスト ボックス 185"/>
        <xdr:cNvSpPr txBox="1"/>
      </xdr:nvSpPr>
      <xdr:spPr>
        <a:xfrm>
          <a:off x="2673428" y="131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69954</xdr:rowOff>
    </xdr:from>
    <xdr:to>
      <xdr:col>10</xdr:col>
      <xdr:colOff>114300</xdr:colOff>
      <xdr:row>78</xdr:row>
      <xdr:rowOff>72811</xdr:rowOff>
    </xdr:to>
    <xdr:cxnSp macro="">
      <xdr:nvCxnSpPr>
        <xdr:cNvPr id="187" name="直線コネクタ 186"/>
        <xdr:cNvCxnSpPr/>
      </xdr:nvCxnSpPr>
      <xdr:spPr>
        <a:xfrm flipV="1">
          <a:off x="1130300" y="13443054"/>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102832</xdr:rowOff>
    </xdr:from>
    <xdr:ext cx="469744" cy="259045"/>
    <xdr:sp macro="" textlink="">
      <xdr:nvSpPr>
        <xdr:cNvPr id="189" name="テキスト ボックス 188"/>
        <xdr:cNvSpPr txBox="1"/>
      </xdr:nvSpPr>
      <xdr:spPr>
        <a:xfrm>
          <a:off x="1784428" y="1313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107197</xdr:rowOff>
    </xdr:from>
    <xdr:ext cx="469744" cy="259045"/>
    <xdr:sp macro="" textlink="">
      <xdr:nvSpPr>
        <xdr:cNvPr id="191" name="テキスト ボックス 190"/>
        <xdr:cNvSpPr txBox="1"/>
      </xdr:nvSpPr>
      <xdr:spPr>
        <a:xfrm>
          <a:off x="895428" y="13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409</xdr:rowOff>
    </xdr:from>
    <xdr:to>
      <xdr:col>24</xdr:col>
      <xdr:colOff>114300</xdr:colOff>
      <xdr:row>78</xdr:row>
      <xdr:rowOff>102009</xdr:rowOff>
    </xdr:to>
    <xdr:sp macro="" textlink="">
      <xdr:nvSpPr>
        <xdr:cNvPr id="197" name="楕円 196"/>
        <xdr:cNvSpPr/>
      </xdr:nvSpPr>
      <xdr:spPr>
        <a:xfrm>
          <a:off x="4584700" y="1337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86786</xdr:rowOff>
    </xdr:from>
    <xdr:ext cx="469744" cy="259045"/>
    <xdr:sp macro="" textlink="">
      <xdr:nvSpPr>
        <xdr:cNvPr id="198" name="維持補修費該当値テキスト"/>
        <xdr:cNvSpPr txBox="1"/>
      </xdr:nvSpPr>
      <xdr:spPr>
        <a:xfrm>
          <a:off x="4686300" y="1328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16090</xdr:rowOff>
    </xdr:from>
    <xdr:to>
      <xdr:col>20</xdr:col>
      <xdr:colOff>38100</xdr:colOff>
      <xdr:row>78</xdr:row>
      <xdr:rowOff>117690</xdr:rowOff>
    </xdr:to>
    <xdr:sp macro="" textlink="">
      <xdr:nvSpPr>
        <xdr:cNvPr id="199" name="楕円 198"/>
        <xdr:cNvSpPr/>
      </xdr:nvSpPr>
      <xdr:spPr>
        <a:xfrm>
          <a:off x="3746500" y="1338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108817</xdr:rowOff>
    </xdr:from>
    <xdr:ext cx="469744" cy="259045"/>
    <xdr:sp macro="" textlink="">
      <xdr:nvSpPr>
        <xdr:cNvPr id="200" name="テキスト ボックス 199"/>
        <xdr:cNvSpPr txBox="1"/>
      </xdr:nvSpPr>
      <xdr:spPr>
        <a:xfrm>
          <a:off x="3562428" y="1348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23521</xdr:rowOff>
    </xdr:from>
    <xdr:to>
      <xdr:col>15</xdr:col>
      <xdr:colOff>101600</xdr:colOff>
      <xdr:row>78</xdr:row>
      <xdr:rowOff>125121</xdr:rowOff>
    </xdr:to>
    <xdr:sp macro="" textlink="">
      <xdr:nvSpPr>
        <xdr:cNvPr id="201" name="楕円 200"/>
        <xdr:cNvSpPr/>
      </xdr:nvSpPr>
      <xdr:spPr>
        <a:xfrm>
          <a:off x="2857500" y="1339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116248</xdr:rowOff>
    </xdr:from>
    <xdr:ext cx="469744" cy="259045"/>
    <xdr:sp macro="" textlink="">
      <xdr:nvSpPr>
        <xdr:cNvPr id="202" name="テキスト ボックス 201"/>
        <xdr:cNvSpPr txBox="1"/>
      </xdr:nvSpPr>
      <xdr:spPr>
        <a:xfrm>
          <a:off x="2673428" y="1348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19154</xdr:rowOff>
    </xdr:from>
    <xdr:to>
      <xdr:col>10</xdr:col>
      <xdr:colOff>165100</xdr:colOff>
      <xdr:row>78</xdr:row>
      <xdr:rowOff>120754</xdr:rowOff>
    </xdr:to>
    <xdr:sp macro="" textlink="">
      <xdr:nvSpPr>
        <xdr:cNvPr id="203" name="楕円 202"/>
        <xdr:cNvSpPr/>
      </xdr:nvSpPr>
      <xdr:spPr>
        <a:xfrm>
          <a:off x="1968500" y="1339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111881</xdr:rowOff>
    </xdr:from>
    <xdr:ext cx="469744" cy="259045"/>
    <xdr:sp macro="" textlink="">
      <xdr:nvSpPr>
        <xdr:cNvPr id="204" name="テキスト ボックス 203"/>
        <xdr:cNvSpPr txBox="1"/>
      </xdr:nvSpPr>
      <xdr:spPr>
        <a:xfrm>
          <a:off x="1784428" y="13484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22011</xdr:rowOff>
    </xdr:from>
    <xdr:to>
      <xdr:col>6</xdr:col>
      <xdr:colOff>38100</xdr:colOff>
      <xdr:row>78</xdr:row>
      <xdr:rowOff>123611</xdr:rowOff>
    </xdr:to>
    <xdr:sp macro="" textlink="">
      <xdr:nvSpPr>
        <xdr:cNvPr id="205" name="楕円 204"/>
        <xdr:cNvSpPr/>
      </xdr:nvSpPr>
      <xdr:spPr>
        <a:xfrm>
          <a:off x="1079500" y="1339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114738</xdr:rowOff>
    </xdr:from>
    <xdr:ext cx="469744" cy="259045"/>
    <xdr:sp macro="" textlink="">
      <xdr:nvSpPr>
        <xdr:cNvPr id="206" name="テキスト ボックス 205"/>
        <xdr:cNvSpPr txBox="1"/>
      </xdr:nvSpPr>
      <xdr:spPr>
        <a:xfrm>
          <a:off x="895428" y="1348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42100</xdr:rowOff>
    </xdr:from>
    <xdr:to>
      <xdr:col>24</xdr:col>
      <xdr:colOff>63500</xdr:colOff>
      <xdr:row>97</xdr:row>
      <xdr:rowOff>89446</xdr:rowOff>
    </xdr:to>
    <xdr:cxnSp macro="">
      <xdr:nvCxnSpPr>
        <xdr:cNvPr id="236" name="直線コネクタ 235"/>
        <xdr:cNvCxnSpPr/>
      </xdr:nvCxnSpPr>
      <xdr:spPr>
        <a:xfrm flipV="1">
          <a:off x="3797300" y="16672750"/>
          <a:ext cx="838200" cy="4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66946</xdr:rowOff>
    </xdr:from>
    <xdr:ext cx="534377" cy="259045"/>
    <xdr:sp macro="" textlink="">
      <xdr:nvSpPr>
        <xdr:cNvPr id="237" name="扶助費平均値テキスト"/>
        <xdr:cNvSpPr txBox="1"/>
      </xdr:nvSpPr>
      <xdr:spPr>
        <a:xfrm>
          <a:off x="4686300" y="1635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89446</xdr:rowOff>
    </xdr:from>
    <xdr:to>
      <xdr:col>19</xdr:col>
      <xdr:colOff>177800</xdr:colOff>
      <xdr:row>97</xdr:row>
      <xdr:rowOff>118656</xdr:rowOff>
    </xdr:to>
    <xdr:cxnSp macro="">
      <xdr:nvCxnSpPr>
        <xdr:cNvPr id="239" name="直線コネクタ 238"/>
        <xdr:cNvCxnSpPr/>
      </xdr:nvCxnSpPr>
      <xdr:spPr>
        <a:xfrm flipV="1">
          <a:off x="2908300" y="16720096"/>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24719</xdr:rowOff>
    </xdr:from>
    <xdr:ext cx="534377" cy="259045"/>
    <xdr:sp macro="" textlink="">
      <xdr:nvSpPr>
        <xdr:cNvPr id="241" name="テキスト ボックス 240"/>
        <xdr:cNvSpPr txBox="1"/>
      </xdr:nvSpPr>
      <xdr:spPr>
        <a:xfrm>
          <a:off x="3530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118656</xdr:rowOff>
    </xdr:from>
    <xdr:to>
      <xdr:col>15</xdr:col>
      <xdr:colOff>50800</xdr:colOff>
      <xdr:row>98</xdr:row>
      <xdr:rowOff>8370</xdr:rowOff>
    </xdr:to>
    <xdr:cxnSp macro="">
      <xdr:nvCxnSpPr>
        <xdr:cNvPr id="242" name="直線コネクタ 241"/>
        <xdr:cNvCxnSpPr/>
      </xdr:nvCxnSpPr>
      <xdr:spPr>
        <a:xfrm flipV="1">
          <a:off x="2019300" y="16749306"/>
          <a:ext cx="889000" cy="6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156871</xdr:rowOff>
    </xdr:from>
    <xdr:to>
      <xdr:col>15</xdr:col>
      <xdr:colOff>101600</xdr:colOff>
      <xdr:row>97</xdr:row>
      <xdr:rowOff>87021</xdr:rowOff>
    </xdr:to>
    <xdr:sp macro="" textlink="">
      <xdr:nvSpPr>
        <xdr:cNvPr id="243" name="フローチャート: 判断 242"/>
        <xdr:cNvSpPr/>
      </xdr:nvSpPr>
      <xdr:spPr>
        <a:xfrm>
          <a:off x="2857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103548</xdr:rowOff>
    </xdr:from>
    <xdr:ext cx="534377" cy="259045"/>
    <xdr:sp macro="" textlink="">
      <xdr:nvSpPr>
        <xdr:cNvPr id="244" name="テキスト ボックス 243"/>
        <xdr:cNvSpPr txBox="1"/>
      </xdr:nvSpPr>
      <xdr:spPr>
        <a:xfrm>
          <a:off x="2641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8370</xdr:rowOff>
    </xdr:from>
    <xdr:to>
      <xdr:col>10</xdr:col>
      <xdr:colOff>114300</xdr:colOff>
      <xdr:row>98</xdr:row>
      <xdr:rowOff>101612</xdr:rowOff>
    </xdr:to>
    <xdr:cxnSp macro="">
      <xdr:nvCxnSpPr>
        <xdr:cNvPr id="245" name="直線コネクタ 244"/>
        <xdr:cNvCxnSpPr/>
      </xdr:nvCxnSpPr>
      <xdr:spPr>
        <a:xfrm flipV="1">
          <a:off x="1130300" y="16810470"/>
          <a:ext cx="889000" cy="9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8678</xdr:rowOff>
    </xdr:from>
    <xdr:ext cx="534377" cy="259045"/>
    <xdr:sp macro="" textlink="">
      <xdr:nvSpPr>
        <xdr:cNvPr id="247" name="テキスト ボックス 246"/>
        <xdr:cNvSpPr txBox="1"/>
      </xdr:nvSpPr>
      <xdr:spPr>
        <a:xfrm>
          <a:off x="1752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86479</xdr:rowOff>
    </xdr:from>
    <xdr:ext cx="534377" cy="259045"/>
    <xdr:sp macro="" textlink="">
      <xdr:nvSpPr>
        <xdr:cNvPr id="249" name="テキスト ボックス 248"/>
        <xdr:cNvSpPr txBox="1"/>
      </xdr:nvSpPr>
      <xdr:spPr>
        <a:xfrm>
          <a:off x="863111" y="1654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162750</xdr:rowOff>
    </xdr:from>
    <xdr:to>
      <xdr:col>24</xdr:col>
      <xdr:colOff>114300</xdr:colOff>
      <xdr:row>97</xdr:row>
      <xdr:rowOff>92900</xdr:rowOff>
    </xdr:to>
    <xdr:sp macro="" textlink="">
      <xdr:nvSpPr>
        <xdr:cNvPr id="255" name="楕円 254"/>
        <xdr:cNvSpPr/>
      </xdr:nvSpPr>
      <xdr:spPr>
        <a:xfrm>
          <a:off x="4584700" y="166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141177</xdr:rowOff>
    </xdr:from>
    <xdr:ext cx="534377" cy="259045"/>
    <xdr:sp macro="" textlink="">
      <xdr:nvSpPr>
        <xdr:cNvPr id="256" name="扶助費該当値テキスト"/>
        <xdr:cNvSpPr txBox="1"/>
      </xdr:nvSpPr>
      <xdr:spPr>
        <a:xfrm>
          <a:off x="4686300" y="1660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38646</xdr:rowOff>
    </xdr:from>
    <xdr:to>
      <xdr:col>20</xdr:col>
      <xdr:colOff>38100</xdr:colOff>
      <xdr:row>97</xdr:row>
      <xdr:rowOff>140246</xdr:rowOff>
    </xdr:to>
    <xdr:sp macro="" textlink="">
      <xdr:nvSpPr>
        <xdr:cNvPr id="257" name="楕円 256"/>
        <xdr:cNvSpPr/>
      </xdr:nvSpPr>
      <xdr:spPr>
        <a:xfrm>
          <a:off x="3746500" y="1666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131373</xdr:rowOff>
    </xdr:from>
    <xdr:ext cx="534377" cy="259045"/>
    <xdr:sp macro="" textlink="">
      <xdr:nvSpPr>
        <xdr:cNvPr id="258" name="テキスト ボックス 257"/>
        <xdr:cNvSpPr txBox="1"/>
      </xdr:nvSpPr>
      <xdr:spPr>
        <a:xfrm>
          <a:off x="3530111" y="1676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67856</xdr:rowOff>
    </xdr:from>
    <xdr:to>
      <xdr:col>15</xdr:col>
      <xdr:colOff>101600</xdr:colOff>
      <xdr:row>97</xdr:row>
      <xdr:rowOff>169456</xdr:rowOff>
    </xdr:to>
    <xdr:sp macro="" textlink="">
      <xdr:nvSpPr>
        <xdr:cNvPr id="259" name="楕円 258"/>
        <xdr:cNvSpPr/>
      </xdr:nvSpPr>
      <xdr:spPr>
        <a:xfrm>
          <a:off x="2857500" y="1669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160583</xdr:rowOff>
    </xdr:from>
    <xdr:ext cx="534377" cy="259045"/>
    <xdr:sp macro="" textlink="">
      <xdr:nvSpPr>
        <xdr:cNvPr id="260" name="テキスト ボックス 259"/>
        <xdr:cNvSpPr txBox="1"/>
      </xdr:nvSpPr>
      <xdr:spPr>
        <a:xfrm>
          <a:off x="2641111" y="1679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129020</xdr:rowOff>
    </xdr:from>
    <xdr:to>
      <xdr:col>10</xdr:col>
      <xdr:colOff>165100</xdr:colOff>
      <xdr:row>98</xdr:row>
      <xdr:rowOff>59170</xdr:rowOff>
    </xdr:to>
    <xdr:sp macro="" textlink="">
      <xdr:nvSpPr>
        <xdr:cNvPr id="261" name="楕円 260"/>
        <xdr:cNvSpPr/>
      </xdr:nvSpPr>
      <xdr:spPr>
        <a:xfrm>
          <a:off x="1968500" y="1675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50297</xdr:rowOff>
    </xdr:from>
    <xdr:ext cx="534377" cy="259045"/>
    <xdr:sp macro="" textlink="">
      <xdr:nvSpPr>
        <xdr:cNvPr id="262" name="テキスト ボックス 261"/>
        <xdr:cNvSpPr txBox="1"/>
      </xdr:nvSpPr>
      <xdr:spPr>
        <a:xfrm>
          <a:off x="1752111" y="1685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50812</xdr:rowOff>
    </xdr:from>
    <xdr:to>
      <xdr:col>6</xdr:col>
      <xdr:colOff>38100</xdr:colOff>
      <xdr:row>98</xdr:row>
      <xdr:rowOff>152412</xdr:rowOff>
    </xdr:to>
    <xdr:sp macro="" textlink="">
      <xdr:nvSpPr>
        <xdr:cNvPr id="263" name="楕円 262"/>
        <xdr:cNvSpPr/>
      </xdr:nvSpPr>
      <xdr:spPr>
        <a:xfrm>
          <a:off x="1079500" y="168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143539</xdr:rowOff>
    </xdr:from>
    <xdr:ext cx="534377" cy="259045"/>
    <xdr:sp macro="" textlink="">
      <xdr:nvSpPr>
        <xdr:cNvPr id="264" name="テキスト ボックス 263"/>
        <xdr:cNvSpPr txBox="1"/>
      </xdr:nvSpPr>
      <xdr:spPr>
        <a:xfrm>
          <a:off x="863111" y="1694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117591</xdr:rowOff>
    </xdr:from>
    <xdr:to>
      <xdr:col>55</xdr:col>
      <xdr:colOff>0</xdr:colOff>
      <xdr:row>37</xdr:row>
      <xdr:rowOff>144631</xdr:rowOff>
    </xdr:to>
    <xdr:cxnSp macro="">
      <xdr:nvCxnSpPr>
        <xdr:cNvPr id="296" name="直線コネクタ 295"/>
        <xdr:cNvCxnSpPr/>
      </xdr:nvCxnSpPr>
      <xdr:spPr>
        <a:xfrm flipV="1">
          <a:off x="9639300" y="6461241"/>
          <a:ext cx="838200" cy="2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96836</xdr:rowOff>
    </xdr:from>
    <xdr:ext cx="534377" cy="259045"/>
    <xdr:sp macro="" textlink="">
      <xdr:nvSpPr>
        <xdr:cNvPr id="297" name="補助費等平均値テキスト"/>
        <xdr:cNvSpPr txBox="1"/>
      </xdr:nvSpPr>
      <xdr:spPr>
        <a:xfrm>
          <a:off x="10528300" y="609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64931</xdr:rowOff>
    </xdr:from>
    <xdr:to>
      <xdr:col>50</xdr:col>
      <xdr:colOff>114300</xdr:colOff>
      <xdr:row>37</xdr:row>
      <xdr:rowOff>144631</xdr:rowOff>
    </xdr:to>
    <xdr:cxnSp macro="">
      <xdr:nvCxnSpPr>
        <xdr:cNvPr id="299" name="直線コネクタ 298"/>
        <xdr:cNvCxnSpPr/>
      </xdr:nvCxnSpPr>
      <xdr:spPr>
        <a:xfrm>
          <a:off x="8750300" y="6408581"/>
          <a:ext cx="889000" cy="7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27805</xdr:rowOff>
    </xdr:from>
    <xdr:ext cx="534377" cy="259045"/>
    <xdr:sp macro="" textlink="">
      <xdr:nvSpPr>
        <xdr:cNvPr id="301" name="テキスト ボックス 300"/>
        <xdr:cNvSpPr txBox="1"/>
      </xdr:nvSpPr>
      <xdr:spPr>
        <a:xfrm>
          <a:off x="9372111" y="602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64931</xdr:rowOff>
    </xdr:from>
    <xdr:to>
      <xdr:col>45</xdr:col>
      <xdr:colOff>177800</xdr:colOff>
      <xdr:row>37</xdr:row>
      <xdr:rowOff>120498</xdr:rowOff>
    </xdr:to>
    <xdr:cxnSp macro="">
      <xdr:nvCxnSpPr>
        <xdr:cNvPr id="302" name="直線コネクタ 301"/>
        <xdr:cNvCxnSpPr/>
      </xdr:nvCxnSpPr>
      <xdr:spPr>
        <a:xfrm flipV="1">
          <a:off x="7861300" y="6408581"/>
          <a:ext cx="889000" cy="5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3" name="フローチャート: 判断 302"/>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22155</xdr:rowOff>
    </xdr:from>
    <xdr:ext cx="534377" cy="259045"/>
    <xdr:sp macro="" textlink="">
      <xdr:nvSpPr>
        <xdr:cNvPr id="304" name="テキスト ボックス 303"/>
        <xdr:cNvSpPr txBox="1"/>
      </xdr:nvSpPr>
      <xdr:spPr>
        <a:xfrm>
          <a:off x="8483111" y="602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162577</xdr:rowOff>
    </xdr:from>
    <xdr:to>
      <xdr:col>41</xdr:col>
      <xdr:colOff>50800</xdr:colOff>
      <xdr:row>37</xdr:row>
      <xdr:rowOff>120498</xdr:rowOff>
    </xdr:to>
    <xdr:cxnSp macro="">
      <xdr:nvCxnSpPr>
        <xdr:cNvPr id="305" name="直線コネクタ 304"/>
        <xdr:cNvCxnSpPr/>
      </xdr:nvCxnSpPr>
      <xdr:spPr>
        <a:xfrm>
          <a:off x="6972300" y="6334777"/>
          <a:ext cx="889000" cy="129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165902</xdr:rowOff>
    </xdr:from>
    <xdr:ext cx="534377" cy="259045"/>
    <xdr:sp macro="" textlink="">
      <xdr:nvSpPr>
        <xdr:cNvPr id="307" name="テキスト ボックス 306"/>
        <xdr:cNvSpPr txBox="1"/>
      </xdr:nvSpPr>
      <xdr:spPr>
        <a:xfrm>
          <a:off x="7594111" y="650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112002</xdr:rowOff>
    </xdr:from>
    <xdr:ext cx="534377" cy="259045"/>
    <xdr:sp macro="" textlink="">
      <xdr:nvSpPr>
        <xdr:cNvPr id="309" name="テキスト ボックス 308"/>
        <xdr:cNvSpPr txBox="1"/>
      </xdr:nvSpPr>
      <xdr:spPr>
        <a:xfrm>
          <a:off x="6705111" y="645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66791</xdr:rowOff>
    </xdr:from>
    <xdr:to>
      <xdr:col>55</xdr:col>
      <xdr:colOff>50800</xdr:colOff>
      <xdr:row>37</xdr:row>
      <xdr:rowOff>168391</xdr:rowOff>
    </xdr:to>
    <xdr:sp macro="" textlink="">
      <xdr:nvSpPr>
        <xdr:cNvPr id="315" name="楕円 314"/>
        <xdr:cNvSpPr/>
      </xdr:nvSpPr>
      <xdr:spPr>
        <a:xfrm>
          <a:off x="10426700" y="6410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45218</xdr:rowOff>
    </xdr:from>
    <xdr:ext cx="534377" cy="259045"/>
    <xdr:sp macro="" textlink="">
      <xdr:nvSpPr>
        <xdr:cNvPr id="316" name="補助費等該当値テキスト"/>
        <xdr:cNvSpPr txBox="1"/>
      </xdr:nvSpPr>
      <xdr:spPr>
        <a:xfrm>
          <a:off x="10528300" y="638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93831</xdr:rowOff>
    </xdr:from>
    <xdr:to>
      <xdr:col>50</xdr:col>
      <xdr:colOff>165100</xdr:colOff>
      <xdr:row>38</xdr:row>
      <xdr:rowOff>23981</xdr:rowOff>
    </xdr:to>
    <xdr:sp macro="" textlink="">
      <xdr:nvSpPr>
        <xdr:cNvPr id="317" name="楕円 316"/>
        <xdr:cNvSpPr/>
      </xdr:nvSpPr>
      <xdr:spPr>
        <a:xfrm>
          <a:off x="9588500" y="643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15108</xdr:rowOff>
    </xdr:from>
    <xdr:ext cx="534377" cy="259045"/>
    <xdr:sp macro="" textlink="">
      <xdr:nvSpPr>
        <xdr:cNvPr id="318" name="テキスト ボックス 317"/>
        <xdr:cNvSpPr txBox="1"/>
      </xdr:nvSpPr>
      <xdr:spPr>
        <a:xfrm>
          <a:off x="9372111" y="653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14131</xdr:rowOff>
    </xdr:from>
    <xdr:to>
      <xdr:col>46</xdr:col>
      <xdr:colOff>38100</xdr:colOff>
      <xdr:row>37</xdr:row>
      <xdr:rowOff>115731</xdr:rowOff>
    </xdr:to>
    <xdr:sp macro="" textlink="">
      <xdr:nvSpPr>
        <xdr:cNvPr id="319" name="楕円 318"/>
        <xdr:cNvSpPr/>
      </xdr:nvSpPr>
      <xdr:spPr>
        <a:xfrm>
          <a:off x="8699500" y="635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106858</xdr:rowOff>
    </xdr:from>
    <xdr:ext cx="534377" cy="259045"/>
    <xdr:sp macro="" textlink="">
      <xdr:nvSpPr>
        <xdr:cNvPr id="320" name="テキスト ボックス 319"/>
        <xdr:cNvSpPr txBox="1"/>
      </xdr:nvSpPr>
      <xdr:spPr>
        <a:xfrm>
          <a:off x="8483111" y="645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69698</xdr:rowOff>
    </xdr:from>
    <xdr:to>
      <xdr:col>41</xdr:col>
      <xdr:colOff>101600</xdr:colOff>
      <xdr:row>37</xdr:row>
      <xdr:rowOff>171298</xdr:rowOff>
    </xdr:to>
    <xdr:sp macro="" textlink="">
      <xdr:nvSpPr>
        <xdr:cNvPr id="321" name="楕円 320"/>
        <xdr:cNvSpPr/>
      </xdr:nvSpPr>
      <xdr:spPr>
        <a:xfrm>
          <a:off x="7810500" y="641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16375</xdr:rowOff>
    </xdr:from>
    <xdr:ext cx="534377" cy="259045"/>
    <xdr:sp macro="" textlink="">
      <xdr:nvSpPr>
        <xdr:cNvPr id="322" name="テキスト ボックス 321"/>
        <xdr:cNvSpPr txBox="1"/>
      </xdr:nvSpPr>
      <xdr:spPr>
        <a:xfrm>
          <a:off x="7594111" y="6188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111777</xdr:rowOff>
    </xdr:from>
    <xdr:to>
      <xdr:col>36</xdr:col>
      <xdr:colOff>165100</xdr:colOff>
      <xdr:row>37</xdr:row>
      <xdr:rowOff>41927</xdr:rowOff>
    </xdr:to>
    <xdr:sp macro="" textlink="">
      <xdr:nvSpPr>
        <xdr:cNvPr id="323" name="楕円 322"/>
        <xdr:cNvSpPr/>
      </xdr:nvSpPr>
      <xdr:spPr>
        <a:xfrm>
          <a:off x="6921500" y="628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58454</xdr:rowOff>
    </xdr:from>
    <xdr:ext cx="534377" cy="259045"/>
    <xdr:sp macro="" textlink="">
      <xdr:nvSpPr>
        <xdr:cNvPr id="324" name="テキスト ボックス 323"/>
        <xdr:cNvSpPr txBox="1"/>
      </xdr:nvSpPr>
      <xdr:spPr>
        <a:xfrm>
          <a:off x="6705111" y="605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50" name="直線コネクタ 349"/>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51" name="普通建設事業費最小値テキスト"/>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52" name="直線コネクタ 351"/>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3" name="普通建設事業費最大値テキスト"/>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4" name="直線コネクタ 353"/>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106357</xdr:rowOff>
    </xdr:from>
    <xdr:to>
      <xdr:col>55</xdr:col>
      <xdr:colOff>0</xdr:colOff>
      <xdr:row>54</xdr:row>
      <xdr:rowOff>79273</xdr:rowOff>
    </xdr:to>
    <xdr:cxnSp macro="">
      <xdr:nvCxnSpPr>
        <xdr:cNvPr id="355" name="直線コネクタ 354"/>
        <xdr:cNvCxnSpPr/>
      </xdr:nvCxnSpPr>
      <xdr:spPr>
        <a:xfrm>
          <a:off x="9639300" y="9193207"/>
          <a:ext cx="838200" cy="14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115061</xdr:rowOff>
    </xdr:from>
    <xdr:ext cx="534377" cy="259045"/>
    <xdr:sp macro="" textlink="">
      <xdr:nvSpPr>
        <xdr:cNvPr id="356" name="普通建設事業費平均値テキスト"/>
        <xdr:cNvSpPr txBox="1"/>
      </xdr:nvSpPr>
      <xdr:spPr>
        <a:xfrm>
          <a:off x="10528300" y="9373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7" name="フローチャート: 判断 356"/>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106357</xdr:rowOff>
    </xdr:from>
    <xdr:to>
      <xdr:col>50</xdr:col>
      <xdr:colOff>114300</xdr:colOff>
      <xdr:row>54</xdr:row>
      <xdr:rowOff>29493</xdr:rowOff>
    </xdr:to>
    <xdr:cxnSp macro="">
      <xdr:nvCxnSpPr>
        <xdr:cNvPr id="358" name="直線コネクタ 357"/>
        <xdr:cNvCxnSpPr/>
      </xdr:nvCxnSpPr>
      <xdr:spPr>
        <a:xfrm flipV="1">
          <a:off x="8750300" y="9193207"/>
          <a:ext cx="889000" cy="9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9" name="フローチャート: 判断 358"/>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93791</xdr:rowOff>
    </xdr:from>
    <xdr:ext cx="534377" cy="259045"/>
    <xdr:sp macro="" textlink="">
      <xdr:nvSpPr>
        <xdr:cNvPr id="360" name="テキスト ボックス 359"/>
        <xdr:cNvSpPr txBox="1"/>
      </xdr:nvSpPr>
      <xdr:spPr>
        <a:xfrm>
          <a:off x="9372111" y="952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132559</xdr:rowOff>
    </xdr:from>
    <xdr:to>
      <xdr:col>45</xdr:col>
      <xdr:colOff>177800</xdr:colOff>
      <xdr:row>54</xdr:row>
      <xdr:rowOff>29493</xdr:rowOff>
    </xdr:to>
    <xdr:cxnSp macro="">
      <xdr:nvCxnSpPr>
        <xdr:cNvPr id="361" name="直線コネクタ 360"/>
        <xdr:cNvCxnSpPr/>
      </xdr:nvCxnSpPr>
      <xdr:spPr>
        <a:xfrm>
          <a:off x="7861300" y="8876509"/>
          <a:ext cx="889000" cy="41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72604</xdr:rowOff>
    </xdr:from>
    <xdr:to>
      <xdr:col>46</xdr:col>
      <xdr:colOff>38100</xdr:colOff>
      <xdr:row>54</xdr:row>
      <xdr:rowOff>2754</xdr:rowOff>
    </xdr:to>
    <xdr:sp macro="" textlink="">
      <xdr:nvSpPr>
        <xdr:cNvPr id="362" name="フローチャート: 判断 361"/>
        <xdr:cNvSpPr/>
      </xdr:nvSpPr>
      <xdr:spPr>
        <a:xfrm>
          <a:off x="8699500" y="91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19281</xdr:rowOff>
    </xdr:from>
    <xdr:ext cx="534377" cy="259045"/>
    <xdr:sp macro="" textlink="">
      <xdr:nvSpPr>
        <xdr:cNvPr id="363" name="テキスト ボックス 362"/>
        <xdr:cNvSpPr txBox="1"/>
      </xdr:nvSpPr>
      <xdr:spPr>
        <a:xfrm>
          <a:off x="8483111" y="89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132559</xdr:rowOff>
    </xdr:from>
    <xdr:to>
      <xdr:col>41</xdr:col>
      <xdr:colOff>50800</xdr:colOff>
      <xdr:row>52</xdr:row>
      <xdr:rowOff>59853</xdr:rowOff>
    </xdr:to>
    <xdr:cxnSp macro="">
      <xdr:nvCxnSpPr>
        <xdr:cNvPr id="364" name="直線コネクタ 363"/>
        <xdr:cNvCxnSpPr/>
      </xdr:nvCxnSpPr>
      <xdr:spPr>
        <a:xfrm flipV="1">
          <a:off x="6972300" y="8876509"/>
          <a:ext cx="889000" cy="9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12646</xdr:rowOff>
    </xdr:from>
    <xdr:to>
      <xdr:col>41</xdr:col>
      <xdr:colOff>101600</xdr:colOff>
      <xdr:row>55</xdr:row>
      <xdr:rowOff>114246</xdr:rowOff>
    </xdr:to>
    <xdr:sp macro="" textlink="">
      <xdr:nvSpPr>
        <xdr:cNvPr id="365" name="フローチャート: 判断 364"/>
        <xdr:cNvSpPr/>
      </xdr:nvSpPr>
      <xdr:spPr>
        <a:xfrm>
          <a:off x="7810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105373</xdr:rowOff>
    </xdr:from>
    <xdr:ext cx="534377" cy="259045"/>
    <xdr:sp macro="" textlink="">
      <xdr:nvSpPr>
        <xdr:cNvPr id="366" name="テキスト ボックス 365"/>
        <xdr:cNvSpPr txBox="1"/>
      </xdr:nvSpPr>
      <xdr:spPr>
        <a:xfrm>
          <a:off x="7594111" y="953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37672</xdr:rowOff>
    </xdr:from>
    <xdr:to>
      <xdr:col>36</xdr:col>
      <xdr:colOff>165100</xdr:colOff>
      <xdr:row>55</xdr:row>
      <xdr:rowOff>139272</xdr:rowOff>
    </xdr:to>
    <xdr:sp macro="" textlink="">
      <xdr:nvSpPr>
        <xdr:cNvPr id="367" name="フローチャート: 判断 366"/>
        <xdr:cNvSpPr/>
      </xdr:nvSpPr>
      <xdr:spPr>
        <a:xfrm>
          <a:off x="6921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130399</xdr:rowOff>
    </xdr:from>
    <xdr:ext cx="534377" cy="259045"/>
    <xdr:sp macro="" textlink="">
      <xdr:nvSpPr>
        <xdr:cNvPr id="368" name="テキスト ボックス 367"/>
        <xdr:cNvSpPr txBox="1"/>
      </xdr:nvSpPr>
      <xdr:spPr>
        <a:xfrm>
          <a:off x="6705111" y="956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28473</xdr:rowOff>
    </xdr:from>
    <xdr:to>
      <xdr:col>55</xdr:col>
      <xdr:colOff>50800</xdr:colOff>
      <xdr:row>54</xdr:row>
      <xdr:rowOff>130073</xdr:rowOff>
    </xdr:to>
    <xdr:sp macro="" textlink="">
      <xdr:nvSpPr>
        <xdr:cNvPr id="374" name="楕円 373"/>
        <xdr:cNvSpPr/>
      </xdr:nvSpPr>
      <xdr:spPr>
        <a:xfrm>
          <a:off x="10426700" y="928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51350</xdr:rowOff>
    </xdr:from>
    <xdr:ext cx="534377" cy="259045"/>
    <xdr:sp macro="" textlink="">
      <xdr:nvSpPr>
        <xdr:cNvPr id="375" name="普通建設事業費該当値テキスト"/>
        <xdr:cNvSpPr txBox="1"/>
      </xdr:nvSpPr>
      <xdr:spPr>
        <a:xfrm>
          <a:off x="10528300" y="913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55557</xdr:rowOff>
    </xdr:from>
    <xdr:to>
      <xdr:col>50</xdr:col>
      <xdr:colOff>165100</xdr:colOff>
      <xdr:row>53</xdr:row>
      <xdr:rowOff>157157</xdr:rowOff>
    </xdr:to>
    <xdr:sp macro="" textlink="">
      <xdr:nvSpPr>
        <xdr:cNvPr id="376" name="楕円 375"/>
        <xdr:cNvSpPr/>
      </xdr:nvSpPr>
      <xdr:spPr>
        <a:xfrm>
          <a:off x="9588500" y="9142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2234</xdr:rowOff>
    </xdr:from>
    <xdr:ext cx="534377" cy="259045"/>
    <xdr:sp macro="" textlink="">
      <xdr:nvSpPr>
        <xdr:cNvPr id="377" name="テキスト ボックス 376"/>
        <xdr:cNvSpPr txBox="1"/>
      </xdr:nvSpPr>
      <xdr:spPr>
        <a:xfrm>
          <a:off x="9372111" y="891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150143</xdr:rowOff>
    </xdr:from>
    <xdr:to>
      <xdr:col>46</xdr:col>
      <xdr:colOff>38100</xdr:colOff>
      <xdr:row>54</xdr:row>
      <xdr:rowOff>80293</xdr:rowOff>
    </xdr:to>
    <xdr:sp macro="" textlink="">
      <xdr:nvSpPr>
        <xdr:cNvPr id="378" name="楕円 377"/>
        <xdr:cNvSpPr/>
      </xdr:nvSpPr>
      <xdr:spPr>
        <a:xfrm>
          <a:off x="8699500" y="923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71420</xdr:rowOff>
    </xdr:from>
    <xdr:ext cx="534377" cy="259045"/>
    <xdr:sp macro="" textlink="">
      <xdr:nvSpPr>
        <xdr:cNvPr id="379" name="テキスト ボックス 378"/>
        <xdr:cNvSpPr txBox="1"/>
      </xdr:nvSpPr>
      <xdr:spPr>
        <a:xfrm>
          <a:off x="8483111" y="932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81759</xdr:rowOff>
    </xdr:from>
    <xdr:to>
      <xdr:col>41</xdr:col>
      <xdr:colOff>101600</xdr:colOff>
      <xdr:row>52</xdr:row>
      <xdr:rowOff>11909</xdr:rowOff>
    </xdr:to>
    <xdr:sp macro="" textlink="">
      <xdr:nvSpPr>
        <xdr:cNvPr id="380" name="楕円 379"/>
        <xdr:cNvSpPr/>
      </xdr:nvSpPr>
      <xdr:spPr>
        <a:xfrm>
          <a:off x="7810500" y="882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28436</xdr:rowOff>
    </xdr:from>
    <xdr:ext cx="599010" cy="259045"/>
    <xdr:sp macro="" textlink="">
      <xdr:nvSpPr>
        <xdr:cNvPr id="381" name="テキスト ボックス 380"/>
        <xdr:cNvSpPr txBox="1"/>
      </xdr:nvSpPr>
      <xdr:spPr>
        <a:xfrm>
          <a:off x="7561795" y="860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9053</xdr:rowOff>
    </xdr:from>
    <xdr:to>
      <xdr:col>36</xdr:col>
      <xdr:colOff>165100</xdr:colOff>
      <xdr:row>52</xdr:row>
      <xdr:rowOff>110653</xdr:rowOff>
    </xdr:to>
    <xdr:sp macro="" textlink="">
      <xdr:nvSpPr>
        <xdr:cNvPr id="382" name="楕円 381"/>
        <xdr:cNvSpPr/>
      </xdr:nvSpPr>
      <xdr:spPr>
        <a:xfrm>
          <a:off x="6921500" y="8924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50</xdr:row>
      <xdr:rowOff>127180</xdr:rowOff>
    </xdr:from>
    <xdr:ext cx="599010" cy="259045"/>
    <xdr:sp macro="" textlink="">
      <xdr:nvSpPr>
        <xdr:cNvPr id="383" name="テキスト ボックス 382"/>
        <xdr:cNvSpPr txBox="1"/>
      </xdr:nvSpPr>
      <xdr:spPr>
        <a:xfrm>
          <a:off x="6672795" y="869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9" name="直線コネクタ 408"/>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10"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11" name="直線コネクタ 410"/>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2"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3" name="直線コネクタ 412"/>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141866</xdr:rowOff>
    </xdr:from>
    <xdr:to>
      <xdr:col>55</xdr:col>
      <xdr:colOff>0</xdr:colOff>
      <xdr:row>78</xdr:row>
      <xdr:rowOff>16560</xdr:rowOff>
    </xdr:to>
    <xdr:cxnSp macro="">
      <xdr:nvCxnSpPr>
        <xdr:cNvPr id="414" name="直線コネクタ 413"/>
        <xdr:cNvCxnSpPr/>
      </xdr:nvCxnSpPr>
      <xdr:spPr>
        <a:xfrm flipV="1">
          <a:off x="9639300" y="13172066"/>
          <a:ext cx="838200" cy="21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2579</xdr:rowOff>
    </xdr:from>
    <xdr:ext cx="534377" cy="259045"/>
    <xdr:sp macro="" textlink="">
      <xdr:nvSpPr>
        <xdr:cNvPr id="415" name="普通建設事業費 （ うち新規整備　）平均値テキスト"/>
        <xdr:cNvSpPr txBox="1"/>
      </xdr:nvSpPr>
      <xdr:spPr>
        <a:xfrm>
          <a:off x="10528300" y="13375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6" name="フローチャート: 判断 415"/>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141976</xdr:rowOff>
    </xdr:from>
    <xdr:to>
      <xdr:col>50</xdr:col>
      <xdr:colOff>114300</xdr:colOff>
      <xdr:row>78</xdr:row>
      <xdr:rowOff>16560</xdr:rowOff>
    </xdr:to>
    <xdr:cxnSp macro="">
      <xdr:nvCxnSpPr>
        <xdr:cNvPr id="417" name="直線コネクタ 416"/>
        <xdr:cNvCxnSpPr/>
      </xdr:nvCxnSpPr>
      <xdr:spPr>
        <a:xfrm>
          <a:off x="8750300" y="13172176"/>
          <a:ext cx="889000" cy="217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8" name="フローチャート: 判断 417"/>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87227</xdr:rowOff>
    </xdr:from>
    <xdr:ext cx="534377" cy="259045"/>
    <xdr:sp macro="" textlink="">
      <xdr:nvSpPr>
        <xdr:cNvPr id="419" name="テキスト ボックス 418"/>
        <xdr:cNvSpPr txBox="1"/>
      </xdr:nvSpPr>
      <xdr:spPr>
        <a:xfrm>
          <a:off x="9372111" y="1346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13197</xdr:rowOff>
    </xdr:from>
    <xdr:to>
      <xdr:col>45</xdr:col>
      <xdr:colOff>177800</xdr:colOff>
      <xdr:row>76</xdr:row>
      <xdr:rowOff>141976</xdr:rowOff>
    </xdr:to>
    <xdr:cxnSp macro="">
      <xdr:nvCxnSpPr>
        <xdr:cNvPr id="420" name="直線コネクタ 419"/>
        <xdr:cNvCxnSpPr/>
      </xdr:nvCxnSpPr>
      <xdr:spPr>
        <a:xfrm>
          <a:off x="7861300" y="12529047"/>
          <a:ext cx="889000" cy="64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21" name="フローチャート: 判断 420"/>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1636</xdr:rowOff>
    </xdr:from>
    <xdr:ext cx="534377" cy="259045"/>
    <xdr:sp macro="" textlink="">
      <xdr:nvSpPr>
        <xdr:cNvPr id="422" name="テキスト ボックス 421"/>
        <xdr:cNvSpPr txBox="1"/>
      </xdr:nvSpPr>
      <xdr:spPr>
        <a:xfrm>
          <a:off x="8483111" y="1286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3" name="フローチャート: 判断 422"/>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7129</xdr:rowOff>
    </xdr:from>
    <xdr:ext cx="534377" cy="259045"/>
    <xdr:sp macro="" textlink="">
      <xdr:nvSpPr>
        <xdr:cNvPr id="424" name="テキスト ボックス 423"/>
        <xdr:cNvSpPr txBox="1"/>
      </xdr:nvSpPr>
      <xdr:spPr>
        <a:xfrm>
          <a:off x="7594111" y="133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91066</xdr:rowOff>
    </xdr:from>
    <xdr:to>
      <xdr:col>55</xdr:col>
      <xdr:colOff>50800</xdr:colOff>
      <xdr:row>77</xdr:row>
      <xdr:rowOff>21216</xdr:rowOff>
    </xdr:to>
    <xdr:sp macro="" textlink="">
      <xdr:nvSpPr>
        <xdr:cNvPr id="430" name="楕円 429"/>
        <xdr:cNvSpPr/>
      </xdr:nvSpPr>
      <xdr:spPr>
        <a:xfrm>
          <a:off x="10426700" y="1312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113943</xdr:rowOff>
    </xdr:from>
    <xdr:ext cx="534377" cy="259045"/>
    <xdr:sp macro="" textlink="">
      <xdr:nvSpPr>
        <xdr:cNvPr id="431" name="普通建設事業費 （ うち新規整備　）該当値テキスト"/>
        <xdr:cNvSpPr txBox="1"/>
      </xdr:nvSpPr>
      <xdr:spPr>
        <a:xfrm>
          <a:off x="10528300" y="1297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137210</xdr:rowOff>
    </xdr:from>
    <xdr:to>
      <xdr:col>50</xdr:col>
      <xdr:colOff>165100</xdr:colOff>
      <xdr:row>78</xdr:row>
      <xdr:rowOff>67360</xdr:rowOff>
    </xdr:to>
    <xdr:sp macro="" textlink="">
      <xdr:nvSpPr>
        <xdr:cNvPr id="432" name="楕円 431"/>
        <xdr:cNvSpPr/>
      </xdr:nvSpPr>
      <xdr:spPr>
        <a:xfrm>
          <a:off x="9588500" y="1333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83887</xdr:rowOff>
    </xdr:from>
    <xdr:ext cx="534377" cy="259045"/>
    <xdr:sp macro="" textlink="">
      <xdr:nvSpPr>
        <xdr:cNvPr id="433" name="テキスト ボックス 432"/>
        <xdr:cNvSpPr txBox="1"/>
      </xdr:nvSpPr>
      <xdr:spPr>
        <a:xfrm>
          <a:off x="9372111" y="1311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91176</xdr:rowOff>
    </xdr:from>
    <xdr:to>
      <xdr:col>46</xdr:col>
      <xdr:colOff>38100</xdr:colOff>
      <xdr:row>77</xdr:row>
      <xdr:rowOff>21326</xdr:rowOff>
    </xdr:to>
    <xdr:sp macro="" textlink="">
      <xdr:nvSpPr>
        <xdr:cNvPr id="434" name="楕円 433"/>
        <xdr:cNvSpPr/>
      </xdr:nvSpPr>
      <xdr:spPr>
        <a:xfrm>
          <a:off x="8699500" y="1312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12453</xdr:rowOff>
    </xdr:from>
    <xdr:ext cx="534377" cy="259045"/>
    <xdr:sp macro="" textlink="">
      <xdr:nvSpPr>
        <xdr:cNvPr id="435" name="テキスト ボックス 434"/>
        <xdr:cNvSpPr txBox="1"/>
      </xdr:nvSpPr>
      <xdr:spPr>
        <a:xfrm>
          <a:off x="8483111" y="1321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133847</xdr:rowOff>
    </xdr:from>
    <xdr:to>
      <xdr:col>41</xdr:col>
      <xdr:colOff>101600</xdr:colOff>
      <xdr:row>73</xdr:row>
      <xdr:rowOff>63997</xdr:rowOff>
    </xdr:to>
    <xdr:sp macro="" textlink="">
      <xdr:nvSpPr>
        <xdr:cNvPr id="436" name="楕円 435"/>
        <xdr:cNvSpPr/>
      </xdr:nvSpPr>
      <xdr:spPr>
        <a:xfrm>
          <a:off x="7810500" y="1247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80524</xdr:rowOff>
    </xdr:from>
    <xdr:ext cx="599010" cy="259045"/>
    <xdr:sp macro="" textlink="">
      <xdr:nvSpPr>
        <xdr:cNvPr id="437" name="テキスト ボックス 436"/>
        <xdr:cNvSpPr txBox="1"/>
      </xdr:nvSpPr>
      <xdr:spPr>
        <a:xfrm>
          <a:off x="7561795" y="12253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61" name="直線コネクタ 460"/>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3" name="直線コネクタ 46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4" name="普通建設事業費 （ うち更新整備　）最大値テキスト"/>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5" name="直線コネクタ 464"/>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28981</xdr:rowOff>
    </xdr:from>
    <xdr:to>
      <xdr:col>55</xdr:col>
      <xdr:colOff>0</xdr:colOff>
      <xdr:row>97</xdr:row>
      <xdr:rowOff>101955</xdr:rowOff>
    </xdr:to>
    <xdr:cxnSp macro="">
      <xdr:nvCxnSpPr>
        <xdr:cNvPr id="466" name="直線コネクタ 465"/>
        <xdr:cNvCxnSpPr/>
      </xdr:nvCxnSpPr>
      <xdr:spPr>
        <a:xfrm>
          <a:off x="9639300" y="16316731"/>
          <a:ext cx="838200" cy="41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36543</xdr:rowOff>
    </xdr:from>
    <xdr:ext cx="534377" cy="259045"/>
    <xdr:sp macro="" textlink="">
      <xdr:nvSpPr>
        <xdr:cNvPr id="467" name="普通建設事業費 （ うち更新整備　）平均値テキスト"/>
        <xdr:cNvSpPr txBox="1"/>
      </xdr:nvSpPr>
      <xdr:spPr>
        <a:xfrm>
          <a:off x="10528300" y="1632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8" name="フローチャート: 判断 467"/>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28981</xdr:rowOff>
    </xdr:from>
    <xdr:to>
      <xdr:col>50</xdr:col>
      <xdr:colOff>114300</xdr:colOff>
      <xdr:row>97</xdr:row>
      <xdr:rowOff>79490</xdr:rowOff>
    </xdr:to>
    <xdr:cxnSp macro="">
      <xdr:nvCxnSpPr>
        <xdr:cNvPr id="469" name="直線コネクタ 468"/>
        <xdr:cNvCxnSpPr/>
      </xdr:nvCxnSpPr>
      <xdr:spPr>
        <a:xfrm flipV="1">
          <a:off x="8750300" y="16316731"/>
          <a:ext cx="889000" cy="39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70" name="フローチャート: 判断 469"/>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158094</xdr:rowOff>
    </xdr:from>
    <xdr:ext cx="534377" cy="259045"/>
    <xdr:sp macro="" textlink="">
      <xdr:nvSpPr>
        <xdr:cNvPr id="471" name="テキスト ボックス 470"/>
        <xdr:cNvSpPr txBox="1"/>
      </xdr:nvSpPr>
      <xdr:spPr>
        <a:xfrm>
          <a:off x="9372111" y="1661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79490</xdr:rowOff>
    </xdr:from>
    <xdr:to>
      <xdr:col>45</xdr:col>
      <xdr:colOff>177800</xdr:colOff>
      <xdr:row>98</xdr:row>
      <xdr:rowOff>163525</xdr:rowOff>
    </xdr:to>
    <xdr:cxnSp macro="">
      <xdr:nvCxnSpPr>
        <xdr:cNvPr id="472" name="直線コネクタ 471"/>
        <xdr:cNvCxnSpPr/>
      </xdr:nvCxnSpPr>
      <xdr:spPr>
        <a:xfrm flipV="1">
          <a:off x="7861300" y="16710140"/>
          <a:ext cx="889000" cy="25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162610</xdr:rowOff>
    </xdr:from>
    <xdr:to>
      <xdr:col>46</xdr:col>
      <xdr:colOff>38100</xdr:colOff>
      <xdr:row>97</xdr:row>
      <xdr:rowOff>92760</xdr:rowOff>
    </xdr:to>
    <xdr:sp macro="" textlink="">
      <xdr:nvSpPr>
        <xdr:cNvPr id="473" name="フローチャート: 判断 472"/>
        <xdr:cNvSpPr/>
      </xdr:nvSpPr>
      <xdr:spPr>
        <a:xfrm>
          <a:off x="8699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109287</xdr:rowOff>
    </xdr:from>
    <xdr:ext cx="534377" cy="259045"/>
    <xdr:sp macro="" textlink="">
      <xdr:nvSpPr>
        <xdr:cNvPr id="474" name="テキスト ボックス 473"/>
        <xdr:cNvSpPr txBox="1"/>
      </xdr:nvSpPr>
      <xdr:spPr>
        <a:xfrm>
          <a:off x="8483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5" name="フローチャート: 判断 474"/>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127219</xdr:rowOff>
    </xdr:from>
    <xdr:ext cx="534377" cy="259045"/>
    <xdr:sp macro="" textlink="">
      <xdr:nvSpPr>
        <xdr:cNvPr id="476" name="テキスト ボックス 475"/>
        <xdr:cNvSpPr txBox="1"/>
      </xdr:nvSpPr>
      <xdr:spPr>
        <a:xfrm>
          <a:off x="7594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51155</xdr:rowOff>
    </xdr:from>
    <xdr:to>
      <xdr:col>55</xdr:col>
      <xdr:colOff>50800</xdr:colOff>
      <xdr:row>97</xdr:row>
      <xdr:rowOff>152755</xdr:rowOff>
    </xdr:to>
    <xdr:sp macro="" textlink="">
      <xdr:nvSpPr>
        <xdr:cNvPr id="482" name="楕円 481"/>
        <xdr:cNvSpPr/>
      </xdr:nvSpPr>
      <xdr:spPr>
        <a:xfrm>
          <a:off x="10426700" y="1668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29582</xdr:rowOff>
    </xdr:from>
    <xdr:ext cx="534377" cy="259045"/>
    <xdr:sp macro="" textlink="">
      <xdr:nvSpPr>
        <xdr:cNvPr id="483" name="普通建設事業費 （ うち更新整備　）該当値テキスト"/>
        <xdr:cNvSpPr txBox="1"/>
      </xdr:nvSpPr>
      <xdr:spPr>
        <a:xfrm>
          <a:off x="10528300" y="1666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149631</xdr:rowOff>
    </xdr:from>
    <xdr:to>
      <xdr:col>50</xdr:col>
      <xdr:colOff>165100</xdr:colOff>
      <xdr:row>95</xdr:row>
      <xdr:rowOff>79781</xdr:rowOff>
    </xdr:to>
    <xdr:sp macro="" textlink="">
      <xdr:nvSpPr>
        <xdr:cNvPr id="484" name="楕円 483"/>
        <xdr:cNvSpPr/>
      </xdr:nvSpPr>
      <xdr:spPr>
        <a:xfrm>
          <a:off x="9588500" y="1626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96308</xdr:rowOff>
    </xdr:from>
    <xdr:ext cx="534377" cy="259045"/>
    <xdr:sp macro="" textlink="">
      <xdr:nvSpPr>
        <xdr:cNvPr id="485" name="テキスト ボックス 484"/>
        <xdr:cNvSpPr txBox="1"/>
      </xdr:nvSpPr>
      <xdr:spPr>
        <a:xfrm>
          <a:off x="9372111" y="1604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28690</xdr:rowOff>
    </xdr:from>
    <xdr:to>
      <xdr:col>46</xdr:col>
      <xdr:colOff>38100</xdr:colOff>
      <xdr:row>97</xdr:row>
      <xdr:rowOff>130290</xdr:rowOff>
    </xdr:to>
    <xdr:sp macro="" textlink="">
      <xdr:nvSpPr>
        <xdr:cNvPr id="486" name="楕円 485"/>
        <xdr:cNvSpPr/>
      </xdr:nvSpPr>
      <xdr:spPr>
        <a:xfrm>
          <a:off x="8699500" y="166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121417</xdr:rowOff>
    </xdr:from>
    <xdr:ext cx="534377" cy="259045"/>
    <xdr:sp macro="" textlink="">
      <xdr:nvSpPr>
        <xdr:cNvPr id="487" name="テキスト ボックス 486"/>
        <xdr:cNvSpPr txBox="1"/>
      </xdr:nvSpPr>
      <xdr:spPr>
        <a:xfrm>
          <a:off x="8483111" y="1675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112725</xdr:rowOff>
    </xdr:from>
    <xdr:to>
      <xdr:col>41</xdr:col>
      <xdr:colOff>101600</xdr:colOff>
      <xdr:row>99</xdr:row>
      <xdr:rowOff>42875</xdr:rowOff>
    </xdr:to>
    <xdr:sp macro="" textlink="">
      <xdr:nvSpPr>
        <xdr:cNvPr id="488" name="楕円 487"/>
        <xdr:cNvSpPr/>
      </xdr:nvSpPr>
      <xdr:spPr>
        <a:xfrm>
          <a:off x="7810500" y="1691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34002</xdr:rowOff>
    </xdr:from>
    <xdr:ext cx="469744" cy="259045"/>
    <xdr:sp macro="" textlink="">
      <xdr:nvSpPr>
        <xdr:cNvPr id="489" name="テキスト ボックス 488"/>
        <xdr:cNvSpPr txBox="1"/>
      </xdr:nvSpPr>
      <xdr:spPr>
        <a:xfrm>
          <a:off x="7626428" y="1700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5" name="直線コネクタ 514"/>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8"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9" name="直線コネクタ 518"/>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0" name="直線コネクタ 519"/>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10720</xdr:rowOff>
    </xdr:from>
    <xdr:ext cx="469744" cy="259045"/>
    <xdr:sp macro="" textlink="">
      <xdr:nvSpPr>
        <xdr:cNvPr id="521" name="災害復旧事業費平均値テキスト"/>
        <xdr:cNvSpPr txBox="1"/>
      </xdr:nvSpPr>
      <xdr:spPr>
        <a:xfrm>
          <a:off x="16370300" y="6525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2" name="フローチャート: 判断 521"/>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3" name="直線コネクタ 522"/>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4" name="フローチャート: 判断 523"/>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124992</xdr:rowOff>
    </xdr:from>
    <xdr:ext cx="469744" cy="259045"/>
    <xdr:sp macro="" textlink="">
      <xdr:nvSpPr>
        <xdr:cNvPr id="525" name="テキスト ボックス 524"/>
        <xdr:cNvSpPr txBox="1"/>
      </xdr:nvSpPr>
      <xdr:spPr>
        <a:xfrm>
          <a:off x="15246428" y="646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6" name="直線コネクタ 525"/>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7" name="フローチャート: 判断 526"/>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65687</xdr:rowOff>
    </xdr:from>
    <xdr:ext cx="469744" cy="259045"/>
    <xdr:sp macro="" textlink="">
      <xdr:nvSpPr>
        <xdr:cNvPr id="528" name="テキスト ボックス 527"/>
        <xdr:cNvSpPr txBox="1"/>
      </xdr:nvSpPr>
      <xdr:spPr>
        <a:xfrm>
          <a:off x="14357428" y="640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9" name="直線コネクタ 528"/>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30" name="フローチャート: 判断 529"/>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102704</xdr:rowOff>
    </xdr:from>
    <xdr:ext cx="469744" cy="259045"/>
    <xdr:sp macro="" textlink="">
      <xdr:nvSpPr>
        <xdr:cNvPr id="531" name="テキスト ボックス 530"/>
        <xdr:cNvSpPr txBox="1"/>
      </xdr:nvSpPr>
      <xdr:spPr>
        <a:xfrm>
          <a:off x="13468428" y="644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2" name="フローチャート: 判断 531"/>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97985</xdr:rowOff>
    </xdr:from>
    <xdr:ext cx="469744" cy="259045"/>
    <xdr:sp macro="" textlink="">
      <xdr:nvSpPr>
        <xdr:cNvPr id="533" name="テキスト ボックス 532"/>
        <xdr:cNvSpPr txBox="1"/>
      </xdr:nvSpPr>
      <xdr:spPr>
        <a:xfrm>
          <a:off x="12579428" y="64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9" name="楕円 538"/>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137719</xdr:rowOff>
    </xdr:from>
    <xdr:ext cx="249299" cy="259045"/>
    <xdr:sp macro="" textlink="">
      <xdr:nvSpPr>
        <xdr:cNvPr id="540" name="災害復旧事業費該当値テキスト"/>
        <xdr:cNvSpPr txBox="1"/>
      </xdr:nvSpPr>
      <xdr:spPr>
        <a:xfrm>
          <a:off x="16370300" y="66528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3" name="楕円 542"/>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4" name="テキスト ボックス 543"/>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5" name="楕円 544"/>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6" name="テキスト ボックス 545"/>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21" name="直線コネクタ 620"/>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2"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3" name="直線コネクタ 622"/>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4"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5" name="直線コネクタ 624"/>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38215</xdr:rowOff>
    </xdr:from>
    <xdr:to>
      <xdr:col>85</xdr:col>
      <xdr:colOff>127000</xdr:colOff>
      <xdr:row>76</xdr:row>
      <xdr:rowOff>66421</xdr:rowOff>
    </xdr:to>
    <xdr:cxnSp macro="">
      <xdr:nvCxnSpPr>
        <xdr:cNvPr id="626" name="直線コネクタ 625"/>
        <xdr:cNvCxnSpPr/>
      </xdr:nvCxnSpPr>
      <xdr:spPr>
        <a:xfrm flipV="1">
          <a:off x="15481300" y="13068415"/>
          <a:ext cx="838200" cy="2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1287</xdr:rowOff>
    </xdr:from>
    <xdr:ext cx="534377" cy="259045"/>
    <xdr:sp macro="" textlink="">
      <xdr:nvSpPr>
        <xdr:cNvPr id="627" name="公債費平均値テキスト"/>
        <xdr:cNvSpPr txBox="1"/>
      </xdr:nvSpPr>
      <xdr:spPr>
        <a:xfrm>
          <a:off x="16370300" y="12688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8" name="フローチャート: 判断 627"/>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66421</xdr:rowOff>
    </xdr:from>
    <xdr:to>
      <xdr:col>81</xdr:col>
      <xdr:colOff>50800</xdr:colOff>
      <xdr:row>76</xdr:row>
      <xdr:rowOff>75578</xdr:rowOff>
    </xdr:to>
    <xdr:cxnSp macro="">
      <xdr:nvCxnSpPr>
        <xdr:cNvPr id="629" name="直線コネクタ 628"/>
        <xdr:cNvCxnSpPr/>
      </xdr:nvCxnSpPr>
      <xdr:spPr>
        <a:xfrm flipV="1">
          <a:off x="14592300" y="13096621"/>
          <a:ext cx="889000" cy="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30" name="フローチャート: 判断 629"/>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94111</xdr:rowOff>
    </xdr:from>
    <xdr:ext cx="534377" cy="259045"/>
    <xdr:sp macro="" textlink="">
      <xdr:nvSpPr>
        <xdr:cNvPr id="631" name="テキスト ボックス 630"/>
        <xdr:cNvSpPr txBox="1"/>
      </xdr:nvSpPr>
      <xdr:spPr>
        <a:xfrm>
          <a:off x="15214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75578</xdr:rowOff>
    </xdr:from>
    <xdr:to>
      <xdr:col>76</xdr:col>
      <xdr:colOff>114300</xdr:colOff>
      <xdr:row>76</xdr:row>
      <xdr:rowOff>109156</xdr:rowOff>
    </xdr:to>
    <xdr:cxnSp macro="">
      <xdr:nvCxnSpPr>
        <xdr:cNvPr id="632" name="直線コネクタ 631"/>
        <xdr:cNvCxnSpPr/>
      </xdr:nvCxnSpPr>
      <xdr:spPr>
        <a:xfrm flipV="1">
          <a:off x="13703300" y="13105778"/>
          <a:ext cx="889000" cy="3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33" name="フローチャート: 判断 632"/>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132504</xdr:rowOff>
    </xdr:from>
    <xdr:ext cx="534377" cy="259045"/>
    <xdr:sp macro="" textlink="">
      <xdr:nvSpPr>
        <xdr:cNvPr id="634" name="テキスト ボックス 633"/>
        <xdr:cNvSpPr txBox="1"/>
      </xdr:nvSpPr>
      <xdr:spPr>
        <a:xfrm>
          <a:off x="14325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109156</xdr:rowOff>
    </xdr:from>
    <xdr:to>
      <xdr:col>71</xdr:col>
      <xdr:colOff>177800</xdr:colOff>
      <xdr:row>76</xdr:row>
      <xdr:rowOff>156959</xdr:rowOff>
    </xdr:to>
    <xdr:cxnSp macro="">
      <xdr:nvCxnSpPr>
        <xdr:cNvPr id="635" name="直線コネクタ 634"/>
        <xdr:cNvCxnSpPr/>
      </xdr:nvCxnSpPr>
      <xdr:spPr>
        <a:xfrm flipV="1">
          <a:off x="12814300" y="13139356"/>
          <a:ext cx="889000" cy="4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6" name="フローチャート: 判断 63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37" name="テキスト ボックス 636"/>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8" name="フローチャート: 判断 63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39" name="テキスト ボックス 638"/>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158865</xdr:rowOff>
    </xdr:from>
    <xdr:to>
      <xdr:col>85</xdr:col>
      <xdr:colOff>177800</xdr:colOff>
      <xdr:row>76</xdr:row>
      <xdr:rowOff>89015</xdr:rowOff>
    </xdr:to>
    <xdr:sp macro="" textlink="">
      <xdr:nvSpPr>
        <xdr:cNvPr id="645" name="楕円 644"/>
        <xdr:cNvSpPr/>
      </xdr:nvSpPr>
      <xdr:spPr>
        <a:xfrm>
          <a:off x="16268700" y="130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137292</xdr:rowOff>
    </xdr:from>
    <xdr:ext cx="534377" cy="259045"/>
    <xdr:sp macro="" textlink="">
      <xdr:nvSpPr>
        <xdr:cNvPr id="646" name="公債費該当値テキスト"/>
        <xdr:cNvSpPr txBox="1"/>
      </xdr:nvSpPr>
      <xdr:spPr>
        <a:xfrm>
          <a:off x="16370300" y="1299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15621</xdr:rowOff>
    </xdr:from>
    <xdr:to>
      <xdr:col>81</xdr:col>
      <xdr:colOff>101600</xdr:colOff>
      <xdr:row>76</xdr:row>
      <xdr:rowOff>117221</xdr:rowOff>
    </xdr:to>
    <xdr:sp macro="" textlink="">
      <xdr:nvSpPr>
        <xdr:cNvPr id="647" name="楕円 646"/>
        <xdr:cNvSpPr/>
      </xdr:nvSpPr>
      <xdr:spPr>
        <a:xfrm>
          <a:off x="15430500" y="1304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108348</xdr:rowOff>
    </xdr:from>
    <xdr:ext cx="534377" cy="259045"/>
    <xdr:sp macro="" textlink="">
      <xdr:nvSpPr>
        <xdr:cNvPr id="648" name="テキスト ボックス 647"/>
        <xdr:cNvSpPr txBox="1"/>
      </xdr:nvSpPr>
      <xdr:spPr>
        <a:xfrm>
          <a:off x="15214111" y="131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24778</xdr:rowOff>
    </xdr:from>
    <xdr:to>
      <xdr:col>76</xdr:col>
      <xdr:colOff>165100</xdr:colOff>
      <xdr:row>76</xdr:row>
      <xdr:rowOff>126378</xdr:rowOff>
    </xdr:to>
    <xdr:sp macro="" textlink="">
      <xdr:nvSpPr>
        <xdr:cNvPr id="649" name="楕円 648"/>
        <xdr:cNvSpPr/>
      </xdr:nvSpPr>
      <xdr:spPr>
        <a:xfrm>
          <a:off x="14541500" y="1305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117505</xdr:rowOff>
    </xdr:from>
    <xdr:ext cx="534377" cy="259045"/>
    <xdr:sp macro="" textlink="">
      <xdr:nvSpPr>
        <xdr:cNvPr id="650" name="テキスト ボックス 649"/>
        <xdr:cNvSpPr txBox="1"/>
      </xdr:nvSpPr>
      <xdr:spPr>
        <a:xfrm>
          <a:off x="14325111" y="1314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58356</xdr:rowOff>
    </xdr:from>
    <xdr:to>
      <xdr:col>72</xdr:col>
      <xdr:colOff>38100</xdr:colOff>
      <xdr:row>76</xdr:row>
      <xdr:rowOff>159956</xdr:rowOff>
    </xdr:to>
    <xdr:sp macro="" textlink="">
      <xdr:nvSpPr>
        <xdr:cNvPr id="651" name="楕円 650"/>
        <xdr:cNvSpPr/>
      </xdr:nvSpPr>
      <xdr:spPr>
        <a:xfrm>
          <a:off x="13652500" y="130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151083</xdr:rowOff>
    </xdr:from>
    <xdr:ext cx="534377" cy="259045"/>
    <xdr:sp macro="" textlink="">
      <xdr:nvSpPr>
        <xdr:cNvPr id="652" name="テキスト ボックス 651"/>
        <xdr:cNvSpPr txBox="1"/>
      </xdr:nvSpPr>
      <xdr:spPr>
        <a:xfrm>
          <a:off x="13436111" y="1318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106159</xdr:rowOff>
    </xdr:from>
    <xdr:to>
      <xdr:col>67</xdr:col>
      <xdr:colOff>101600</xdr:colOff>
      <xdr:row>77</xdr:row>
      <xdr:rowOff>36309</xdr:rowOff>
    </xdr:to>
    <xdr:sp macro="" textlink="">
      <xdr:nvSpPr>
        <xdr:cNvPr id="653" name="楕円 652"/>
        <xdr:cNvSpPr/>
      </xdr:nvSpPr>
      <xdr:spPr>
        <a:xfrm>
          <a:off x="12763500" y="1313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27436</xdr:rowOff>
    </xdr:from>
    <xdr:ext cx="534377" cy="259045"/>
    <xdr:sp macro="" textlink="">
      <xdr:nvSpPr>
        <xdr:cNvPr id="654" name="テキスト ボックス 653"/>
        <xdr:cNvSpPr txBox="1"/>
      </xdr:nvSpPr>
      <xdr:spPr>
        <a:xfrm>
          <a:off x="12547111" y="1322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6" name="直線コネクタ 675"/>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7" name="積立金最小値テキスト"/>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8" name="直線コネクタ 677"/>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9" name="積立金最大値テキスト"/>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0" name="直線コネクタ 679"/>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117160</xdr:rowOff>
    </xdr:from>
    <xdr:to>
      <xdr:col>85</xdr:col>
      <xdr:colOff>127000</xdr:colOff>
      <xdr:row>97</xdr:row>
      <xdr:rowOff>158331</xdr:rowOff>
    </xdr:to>
    <xdr:cxnSp macro="">
      <xdr:nvCxnSpPr>
        <xdr:cNvPr id="681" name="直線コネクタ 680"/>
        <xdr:cNvCxnSpPr/>
      </xdr:nvCxnSpPr>
      <xdr:spPr>
        <a:xfrm>
          <a:off x="15481300" y="16747810"/>
          <a:ext cx="838200" cy="4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79362</xdr:rowOff>
    </xdr:from>
    <xdr:ext cx="534377" cy="259045"/>
    <xdr:sp macro="" textlink="">
      <xdr:nvSpPr>
        <xdr:cNvPr id="682" name="積立金平均値テキスト"/>
        <xdr:cNvSpPr txBox="1"/>
      </xdr:nvSpPr>
      <xdr:spPr>
        <a:xfrm>
          <a:off x="16370300" y="16367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3" name="フローチャート: 判断 682"/>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161234</xdr:rowOff>
    </xdr:from>
    <xdr:to>
      <xdr:col>81</xdr:col>
      <xdr:colOff>50800</xdr:colOff>
      <xdr:row>97</xdr:row>
      <xdr:rowOff>117160</xdr:rowOff>
    </xdr:to>
    <xdr:cxnSp macro="">
      <xdr:nvCxnSpPr>
        <xdr:cNvPr id="684" name="直線コネクタ 683"/>
        <xdr:cNvCxnSpPr/>
      </xdr:nvCxnSpPr>
      <xdr:spPr>
        <a:xfrm>
          <a:off x="14592300" y="16448984"/>
          <a:ext cx="889000" cy="29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5" name="フローチャート: 判断 684"/>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28901</xdr:rowOff>
    </xdr:from>
    <xdr:ext cx="534377" cy="259045"/>
    <xdr:sp macro="" textlink="">
      <xdr:nvSpPr>
        <xdr:cNvPr id="686" name="テキスト ボックス 685"/>
        <xdr:cNvSpPr txBox="1"/>
      </xdr:nvSpPr>
      <xdr:spPr>
        <a:xfrm>
          <a:off x="15214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161234</xdr:rowOff>
    </xdr:from>
    <xdr:to>
      <xdr:col>76</xdr:col>
      <xdr:colOff>114300</xdr:colOff>
      <xdr:row>96</xdr:row>
      <xdr:rowOff>50888</xdr:rowOff>
    </xdr:to>
    <xdr:cxnSp macro="">
      <xdr:nvCxnSpPr>
        <xdr:cNvPr id="687" name="直線コネクタ 686"/>
        <xdr:cNvCxnSpPr/>
      </xdr:nvCxnSpPr>
      <xdr:spPr>
        <a:xfrm flipV="1">
          <a:off x="13703300" y="16448984"/>
          <a:ext cx="889000" cy="6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88" name="フローチャート: 判断 687"/>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35668</xdr:rowOff>
    </xdr:from>
    <xdr:ext cx="534377" cy="259045"/>
    <xdr:sp macro="" textlink="">
      <xdr:nvSpPr>
        <xdr:cNvPr id="689" name="テキスト ボックス 688"/>
        <xdr:cNvSpPr txBox="1"/>
      </xdr:nvSpPr>
      <xdr:spPr>
        <a:xfrm>
          <a:off x="14325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33584</xdr:rowOff>
    </xdr:from>
    <xdr:to>
      <xdr:col>71</xdr:col>
      <xdr:colOff>177800</xdr:colOff>
      <xdr:row>96</xdr:row>
      <xdr:rowOff>50888</xdr:rowOff>
    </xdr:to>
    <xdr:cxnSp macro="">
      <xdr:nvCxnSpPr>
        <xdr:cNvPr id="690" name="直線コネクタ 689"/>
        <xdr:cNvCxnSpPr/>
      </xdr:nvCxnSpPr>
      <xdr:spPr>
        <a:xfrm>
          <a:off x="12814300" y="15978434"/>
          <a:ext cx="889000" cy="53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91" name="フローチャート: 判断 690"/>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129529</xdr:rowOff>
    </xdr:from>
    <xdr:ext cx="534377" cy="259045"/>
    <xdr:sp macro="" textlink="">
      <xdr:nvSpPr>
        <xdr:cNvPr id="692" name="テキスト ボックス 691"/>
        <xdr:cNvSpPr txBox="1"/>
      </xdr:nvSpPr>
      <xdr:spPr>
        <a:xfrm>
          <a:off x="13436111" y="1658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3" name="フローチャート: 判断 692"/>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70916</xdr:rowOff>
    </xdr:from>
    <xdr:ext cx="534377" cy="259045"/>
    <xdr:sp macro="" textlink="">
      <xdr:nvSpPr>
        <xdr:cNvPr id="694" name="テキスト ボックス 693"/>
        <xdr:cNvSpPr txBox="1"/>
      </xdr:nvSpPr>
      <xdr:spPr>
        <a:xfrm>
          <a:off x="12547111" y="1653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107531</xdr:rowOff>
    </xdr:from>
    <xdr:to>
      <xdr:col>85</xdr:col>
      <xdr:colOff>177800</xdr:colOff>
      <xdr:row>98</xdr:row>
      <xdr:rowOff>37681</xdr:rowOff>
    </xdr:to>
    <xdr:sp macro="" textlink="">
      <xdr:nvSpPr>
        <xdr:cNvPr id="700" name="楕円 699"/>
        <xdr:cNvSpPr/>
      </xdr:nvSpPr>
      <xdr:spPr>
        <a:xfrm>
          <a:off x="16268700" y="1673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85958</xdr:rowOff>
    </xdr:from>
    <xdr:ext cx="469744" cy="259045"/>
    <xdr:sp macro="" textlink="">
      <xdr:nvSpPr>
        <xdr:cNvPr id="701" name="積立金該当値テキスト"/>
        <xdr:cNvSpPr txBox="1"/>
      </xdr:nvSpPr>
      <xdr:spPr>
        <a:xfrm>
          <a:off x="16370300" y="1671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66360</xdr:rowOff>
    </xdr:from>
    <xdr:to>
      <xdr:col>81</xdr:col>
      <xdr:colOff>101600</xdr:colOff>
      <xdr:row>97</xdr:row>
      <xdr:rowOff>167960</xdr:rowOff>
    </xdr:to>
    <xdr:sp macro="" textlink="">
      <xdr:nvSpPr>
        <xdr:cNvPr id="702" name="楕円 701"/>
        <xdr:cNvSpPr/>
      </xdr:nvSpPr>
      <xdr:spPr>
        <a:xfrm>
          <a:off x="15430500" y="1669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159087</xdr:rowOff>
    </xdr:from>
    <xdr:ext cx="469744" cy="259045"/>
    <xdr:sp macro="" textlink="">
      <xdr:nvSpPr>
        <xdr:cNvPr id="703" name="テキスト ボックス 702"/>
        <xdr:cNvSpPr txBox="1"/>
      </xdr:nvSpPr>
      <xdr:spPr>
        <a:xfrm>
          <a:off x="15246428" y="167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110434</xdr:rowOff>
    </xdr:from>
    <xdr:to>
      <xdr:col>76</xdr:col>
      <xdr:colOff>165100</xdr:colOff>
      <xdr:row>96</xdr:row>
      <xdr:rowOff>40584</xdr:rowOff>
    </xdr:to>
    <xdr:sp macro="" textlink="">
      <xdr:nvSpPr>
        <xdr:cNvPr id="704" name="楕円 703"/>
        <xdr:cNvSpPr/>
      </xdr:nvSpPr>
      <xdr:spPr>
        <a:xfrm>
          <a:off x="14541500" y="1639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31711</xdr:rowOff>
    </xdr:from>
    <xdr:ext cx="534377" cy="259045"/>
    <xdr:sp macro="" textlink="">
      <xdr:nvSpPr>
        <xdr:cNvPr id="705" name="テキスト ボックス 704"/>
        <xdr:cNvSpPr txBox="1"/>
      </xdr:nvSpPr>
      <xdr:spPr>
        <a:xfrm>
          <a:off x="14325111" y="1649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88</xdr:rowOff>
    </xdr:from>
    <xdr:to>
      <xdr:col>72</xdr:col>
      <xdr:colOff>38100</xdr:colOff>
      <xdr:row>96</xdr:row>
      <xdr:rowOff>101688</xdr:rowOff>
    </xdr:to>
    <xdr:sp macro="" textlink="">
      <xdr:nvSpPr>
        <xdr:cNvPr id="706" name="楕円 705"/>
        <xdr:cNvSpPr/>
      </xdr:nvSpPr>
      <xdr:spPr>
        <a:xfrm>
          <a:off x="13652500" y="1645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118215</xdr:rowOff>
    </xdr:from>
    <xdr:ext cx="534377" cy="259045"/>
    <xdr:sp macro="" textlink="">
      <xdr:nvSpPr>
        <xdr:cNvPr id="707" name="テキスト ボックス 706"/>
        <xdr:cNvSpPr txBox="1"/>
      </xdr:nvSpPr>
      <xdr:spPr>
        <a:xfrm>
          <a:off x="13436111" y="16234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154234</xdr:rowOff>
    </xdr:from>
    <xdr:to>
      <xdr:col>67</xdr:col>
      <xdr:colOff>101600</xdr:colOff>
      <xdr:row>93</xdr:row>
      <xdr:rowOff>84384</xdr:rowOff>
    </xdr:to>
    <xdr:sp macro="" textlink="">
      <xdr:nvSpPr>
        <xdr:cNvPr id="708" name="楕円 707"/>
        <xdr:cNvSpPr/>
      </xdr:nvSpPr>
      <xdr:spPr>
        <a:xfrm>
          <a:off x="12763500" y="1592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100911</xdr:rowOff>
    </xdr:from>
    <xdr:ext cx="534377" cy="259045"/>
    <xdr:sp macro="" textlink="">
      <xdr:nvSpPr>
        <xdr:cNvPr id="709" name="テキスト ボックス 708"/>
        <xdr:cNvSpPr txBox="1"/>
      </xdr:nvSpPr>
      <xdr:spPr>
        <a:xfrm>
          <a:off x="12547111" y="1570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3" name="直線コネクタ 732"/>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6" name="投資及び出資金最大値テキスト"/>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7" name="直線コネクタ 736"/>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42291</xdr:rowOff>
    </xdr:from>
    <xdr:to>
      <xdr:col>116</xdr:col>
      <xdr:colOff>63500</xdr:colOff>
      <xdr:row>39</xdr:row>
      <xdr:rowOff>43942</xdr:rowOff>
    </xdr:to>
    <xdr:cxnSp macro="">
      <xdr:nvCxnSpPr>
        <xdr:cNvPr id="738" name="直線コネクタ 737"/>
        <xdr:cNvCxnSpPr/>
      </xdr:nvCxnSpPr>
      <xdr:spPr>
        <a:xfrm flipV="1">
          <a:off x="21323300" y="6728841"/>
          <a:ext cx="8382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130192</xdr:rowOff>
    </xdr:from>
    <xdr:ext cx="469744" cy="259045"/>
    <xdr:sp macro="" textlink="">
      <xdr:nvSpPr>
        <xdr:cNvPr id="739" name="投資及び出資金平均値テキスト"/>
        <xdr:cNvSpPr txBox="1"/>
      </xdr:nvSpPr>
      <xdr:spPr>
        <a:xfrm>
          <a:off x="22212300" y="6302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0" name="フローチャート: 判断 739"/>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43307</xdr:rowOff>
    </xdr:from>
    <xdr:to>
      <xdr:col>111</xdr:col>
      <xdr:colOff>177800</xdr:colOff>
      <xdr:row>39</xdr:row>
      <xdr:rowOff>43942</xdr:rowOff>
    </xdr:to>
    <xdr:cxnSp macro="">
      <xdr:nvCxnSpPr>
        <xdr:cNvPr id="741" name="直線コネクタ 740"/>
        <xdr:cNvCxnSpPr/>
      </xdr:nvCxnSpPr>
      <xdr:spPr>
        <a:xfrm>
          <a:off x="20434300" y="6729857"/>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2" name="フローチャート: 判断 741"/>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64787</xdr:rowOff>
    </xdr:from>
    <xdr:ext cx="469744" cy="259045"/>
    <xdr:sp macro="" textlink="">
      <xdr:nvSpPr>
        <xdr:cNvPr id="743" name="テキスト ボックス 742"/>
        <xdr:cNvSpPr txBox="1"/>
      </xdr:nvSpPr>
      <xdr:spPr>
        <a:xfrm>
          <a:off x="21088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35052</xdr:rowOff>
    </xdr:from>
    <xdr:to>
      <xdr:col>107</xdr:col>
      <xdr:colOff>50800</xdr:colOff>
      <xdr:row>39</xdr:row>
      <xdr:rowOff>43307</xdr:rowOff>
    </xdr:to>
    <xdr:cxnSp macro="">
      <xdr:nvCxnSpPr>
        <xdr:cNvPr id="744" name="直線コネクタ 743"/>
        <xdr:cNvCxnSpPr/>
      </xdr:nvCxnSpPr>
      <xdr:spPr>
        <a:xfrm>
          <a:off x="19545300" y="6721602"/>
          <a:ext cx="8890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103251</xdr:rowOff>
    </xdr:from>
    <xdr:to>
      <xdr:col>107</xdr:col>
      <xdr:colOff>101600</xdr:colOff>
      <xdr:row>38</xdr:row>
      <xdr:rowOff>33401</xdr:rowOff>
    </xdr:to>
    <xdr:sp macro="" textlink="">
      <xdr:nvSpPr>
        <xdr:cNvPr id="745" name="フローチャート: 判断 744"/>
        <xdr:cNvSpPr/>
      </xdr:nvSpPr>
      <xdr:spPr>
        <a:xfrm>
          <a:off x="20383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49928</xdr:rowOff>
    </xdr:from>
    <xdr:ext cx="469744" cy="259045"/>
    <xdr:sp macro="" textlink="">
      <xdr:nvSpPr>
        <xdr:cNvPr id="746" name="テキスト ボックス 745"/>
        <xdr:cNvSpPr txBox="1"/>
      </xdr:nvSpPr>
      <xdr:spPr>
        <a:xfrm>
          <a:off x="20199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35052</xdr:rowOff>
    </xdr:from>
    <xdr:to>
      <xdr:col>102</xdr:col>
      <xdr:colOff>114300</xdr:colOff>
      <xdr:row>39</xdr:row>
      <xdr:rowOff>40640</xdr:rowOff>
    </xdr:to>
    <xdr:cxnSp macro="">
      <xdr:nvCxnSpPr>
        <xdr:cNvPr id="747" name="直線コネクタ 746"/>
        <xdr:cNvCxnSpPr/>
      </xdr:nvCxnSpPr>
      <xdr:spPr>
        <a:xfrm flipV="1">
          <a:off x="18656300" y="6721602"/>
          <a:ext cx="889000" cy="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8" name="フローチャート: 判断 747"/>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125112</xdr:rowOff>
    </xdr:from>
    <xdr:ext cx="469744" cy="259045"/>
    <xdr:sp macro="" textlink="">
      <xdr:nvSpPr>
        <xdr:cNvPr id="749" name="テキスト ボックス 748"/>
        <xdr:cNvSpPr txBox="1"/>
      </xdr:nvSpPr>
      <xdr:spPr>
        <a:xfrm>
          <a:off x="19310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50" name="フローチャート: 判断 749"/>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69232</xdr:rowOff>
    </xdr:from>
    <xdr:ext cx="469744" cy="259045"/>
    <xdr:sp macro="" textlink="">
      <xdr:nvSpPr>
        <xdr:cNvPr id="751" name="テキスト ボックス 750"/>
        <xdr:cNvSpPr txBox="1"/>
      </xdr:nvSpPr>
      <xdr:spPr>
        <a:xfrm>
          <a:off x="18421428"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162941</xdr:rowOff>
    </xdr:from>
    <xdr:to>
      <xdr:col>116</xdr:col>
      <xdr:colOff>114300</xdr:colOff>
      <xdr:row>39</xdr:row>
      <xdr:rowOff>93091</xdr:rowOff>
    </xdr:to>
    <xdr:sp macro="" textlink="">
      <xdr:nvSpPr>
        <xdr:cNvPr id="757" name="楕円 756"/>
        <xdr:cNvSpPr/>
      </xdr:nvSpPr>
      <xdr:spPr>
        <a:xfrm>
          <a:off x="22110700" y="667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77868</xdr:rowOff>
    </xdr:from>
    <xdr:ext cx="313932" cy="259045"/>
    <xdr:sp macro="" textlink="">
      <xdr:nvSpPr>
        <xdr:cNvPr id="758" name="投資及び出資金該当値テキスト"/>
        <xdr:cNvSpPr txBox="1"/>
      </xdr:nvSpPr>
      <xdr:spPr>
        <a:xfrm>
          <a:off x="22212300" y="65929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164592</xdr:rowOff>
    </xdr:from>
    <xdr:to>
      <xdr:col>112</xdr:col>
      <xdr:colOff>38100</xdr:colOff>
      <xdr:row>39</xdr:row>
      <xdr:rowOff>94742</xdr:rowOff>
    </xdr:to>
    <xdr:sp macro="" textlink="">
      <xdr:nvSpPr>
        <xdr:cNvPr id="759" name="楕円 758"/>
        <xdr:cNvSpPr/>
      </xdr:nvSpPr>
      <xdr:spPr>
        <a:xfrm>
          <a:off x="212725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85869</xdr:rowOff>
    </xdr:from>
    <xdr:ext cx="249299" cy="259045"/>
    <xdr:sp macro="" textlink="">
      <xdr:nvSpPr>
        <xdr:cNvPr id="760" name="テキスト ボックス 759"/>
        <xdr:cNvSpPr txBox="1"/>
      </xdr:nvSpPr>
      <xdr:spPr>
        <a:xfrm>
          <a:off x="21198650" y="67724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163957</xdr:rowOff>
    </xdr:from>
    <xdr:to>
      <xdr:col>107</xdr:col>
      <xdr:colOff>101600</xdr:colOff>
      <xdr:row>39</xdr:row>
      <xdr:rowOff>94107</xdr:rowOff>
    </xdr:to>
    <xdr:sp macro="" textlink="">
      <xdr:nvSpPr>
        <xdr:cNvPr id="761" name="楕円 760"/>
        <xdr:cNvSpPr/>
      </xdr:nvSpPr>
      <xdr:spPr>
        <a:xfrm>
          <a:off x="20383500" y="667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85234</xdr:rowOff>
    </xdr:from>
    <xdr:ext cx="249299" cy="259045"/>
    <xdr:sp macro="" textlink="">
      <xdr:nvSpPr>
        <xdr:cNvPr id="762" name="テキスト ボックス 761"/>
        <xdr:cNvSpPr txBox="1"/>
      </xdr:nvSpPr>
      <xdr:spPr>
        <a:xfrm>
          <a:off x="20309650" y="67717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155702</xdr:rowOff>
    </xdr:from>
    <xdr:to>
      <xdr:col>102</xdr:col>
      <xdr:colOff>165100</xdr:colOff>
      <xdr:row>39</xdr:row>
      <xdr:rowOff>85852</xdr:rowOff>
    </xdr:to>
    <xdr:sp macro="" textlink="">
      <xdr:nvSpPr>
        <xdr:cNvPr id="763" name="楕円 762"/>
        <xdr:cNvSpPr/>
      </xdr:nvSpPr>
      <xdr:spPr>
        <a:xfrm>
          <a:off x="19494500" y="66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76979</xdr:rowOff>
    </xdr:from>
    <xdr:ext cx="313932" cy="259045"/>
    <xdr:sp macro="" textlink="">
      <xdr:nvSpPr>
        <xdr:cNvPr id="764" name="テキスト ボックス 763"/>
        <xdr:cNvSpPr txBox="1"/>
      </xdr:nvSpPr>
      <xdr:spPr>
        <a:xfrm>
          <a:off x="19388333" y="67635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161290</xdr:rowOff>
    </xdr:from>
    <xdr:to>
      <xdr:col>98</xdr:col>
      <xdr:colOff>38100</xdr:colOff>
      <xdr:row>39</xdr:row>
      <xdr:rowOff>91440</xdr:rowOff>
    </xdr:to>
    <xdr:sp macro="" textlink="">
      <xdr:nvSpPr>
        <xdr:cNvPr id="765" name="楕円 764"/>
        <xdr:cNvSpPr/>
      </xdr:nvSpPr>
      <xdr:spPr>
        <a:xfrm>
          <a:off x="18605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82567</xdr:rowOff>
    </xdr:from>
    <xdr:ext cx="313932" cy="259045"/>
    <xdr:sp macro="" textlink="">
      <xdr:nvSpPr>
        <xdr:cNvPr id="766" name="テキスト ボックス 765"/>
        <xdr:cNvSpPr txBox="1"/>
      </xdr:nvSpPr>
      <xdr:spPr>
        <a:xfrm>
          <a:off x="18499333" y="6769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90" name="直線コネクタ 789"/>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3"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4" name="直線コネクタ 793"/>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32677</xdr:rowOff>
    </xdr:from>
    <xdr:to>
      <xdr:col>116</xdr:col>
      <xdr:colOff>63500</xdr:colOff>
      <xdr:row>59</xdr:row>
      <xdr:rowOff>32753</xdr:rowOff>
    </xdr:to>
    <xdr:cxnSp macro="">
      <xdr:nvCxnSpPr>
        <xdr:cNvPr id="795" name="直線コネクタ 794"/>
        <xdr:cNvCxnSpPr/>
      </xdr:nvCxnSpPr>
      <xdr:spPr>
        <a:xfrm flipV="1">
          <a:off x="21323300" y="10148227"/>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143895</xdr:rowOff>
    </xdr:from>
    <xdr:ext cx="469744" cy="259045"/>
    <xdr:sp macro="" textlink="">
      <xdr:nvSpPr>
        <xdr:cNvPr id="796" name="貸付金平均値テキスト"/>
        <xdr:cNvSpPr txBox="1"/>
      </xdr:nvSpPr>
      <xdr:spPr>
        <a:xfrm>
          <a:off x="22212300" y="9745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7" name="フローチャート: 判断 796"/>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32106</xdr:rowOff>
    </xdr:from>
    <xdr:to>
      <xdr:col>111</xdr:col>
      <xdr:colOff>177800</xdr:colOff>
      <xdr:row>59</xdr:row>
      <xdr:rowOff>32753</xdr:rowOff>
    </xdr:to>
    <xdr:cxnSp macro="">
      <xdr:nvCxnSpPr>
        <xdr:cNvPr id="798" name="直線コネクタ 797"/>
        <xdr:cNvCxnSpPr/>
      </xdr:nvCxnSpPr>
      <xdr:spPr>
        <a:xfrm>
          <a:off x="20434300" y="10147656"/>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9" name="フローチャート: 判断 798"/>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55046</xdr:rowOff>
    </xdr:from>
    <xdr:ext cx="469744" cy="259045"/>
    <xdr:sp macro="" textlink="">
      <xdr:nvSpPr>
        <xdr:cNvPr id="800" name="テキスト ボックス 799"/>
        <xdr:cNvSpPr txBox="1"/>
      </xdr:nvSpPr>
      <xdr:spPr>
        <a:xfrm>
          <a:off x="21088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31496</xdr:rowOff>
    </xdr:from>
    <xdr:to>
      <xdr:col>107</xdr:col>
      <xdr:colOff>50800</xdr:colOff>
      <xdr:row>59</xdr:row>
      <xdr:rowOff>32106</xdr:rowOff>
    </xdr:to>
    <xdr:cxnSp macro="">
      <xdr:nvCxnSpPr>
        <xdr:cNvPr id="801" name="直線コネクタ 800"/>
        <xdr:cNvCxnSpPr/>
      </xdr:nvCxnSpPr>
      <xdr:spPr>
        <a:xfrm>
          <a:off x="19545300" y="10147046"/>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802" name="フローチャート: 判断 801"/>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34167</xdr:rowOff>
    </xdr:from>
    <xdr:ext cx="469744" cy="259045"/>
    <xdr:sp macro="" textlink="">
      <xdr:nvSpPr>
        <xdr:cNvPr id="803" name="テキスト ボックス 802"/>
        <xdr:cNvSpPr txBox="1"/>
      </xdr:nvSpPr>
      <xdr:spPr>
        <a:xfrm>
          <a:off x="20199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28715</xdr:rowOff>
    </xdr:from>
    <xdr:to>
      <xdr:col>102</xdr:col>
      <xdr:colOff>114300</xdr:colOff>
      <xdr:row>59</xdr:row>
      <xdr:rowOff>31496</xdr:rowOff>
    </xdr:to>
    <xdr:cxnSp macro="">
      <xdr:nvCxnSpPr>
        <xdr:cNvPr id="804" name="直線コネクタ 803"/>
        <xdr:cNvCxnSpPr/>
      </xdr:nvCxnSpPr>
      <xdr:spPr>
        <a:xfrm>
          <a:off x="18656300" y="10144265"/>
          <a:ext cx="8890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5" name="フローチャート: 判断 804"/>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806" name="テキスト ボックス 805"/>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7" name="フローチャート: 判断 806"/>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808" name="テキスト ボックス 807"/>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153327</xdr:rowOff>
    </xdr:from>
    <xdr:to>
      <xdr:col>116</xdr:col>
      <xdr:colOff>114300</xdr:colOff>
      <xdr:row>59</xdr:row>
      <xdr:rowOff>83477</xdr:rowOff>
    </xdr:to>
    <xdr:sp macro="" textlink="">
      <xdr:nvSpPr>
        <xdr:cNvPr id="814" name="楕円 813"/>
        <xdr:cNvSpPr/>
      </xdr:nvSpPr>
      <xdr:spPr>
        <a:xfrm>
          <a:off x="22110700" y="1009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68254</xdr:rowOff>
    </xdr:from>
    <xdr:ext cx="378565" cy="259045"/>
    <xdr:sp macro="" textlink="">
      <xdr:nvSpPr>
        <xdr:cNvPr id="815" name="貸付金該当値テキスト"/>
        <xdr:cNvSpPr txBox="1"/>
      </xdr:nvSpPr>
      <xdr:spPr>
        <a:xfrm>
          <a:off x="22212300" y="10012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153403</xdr:rowOff>
    </xdr:from>
    <xdr:to>
      <xdr:col>112</xdr:col>
      <xdr:colOff>38100</xdr:colOff>
      <xdr:row>59</xdr:row>
      <xdr:rowOff>83553</xdr:rowOff>
    </xdr:to>
    <xdr:sp macro="" textlink="">
      <xdr:nvSpPr>
        <xdr:cNvPr id="816" name="楕円 815"/>
        <xdr:cNvSpPr/>
      </xdr:nvSpPr>
      <xdr:spPr>
        <a:xfrm>
          <a:off x="21272500" y="1009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74680</xdr:rowOff>
    </xdr:from>
    <xdr:ext cx="378565" cy="259045"/>
    <xdr:sp macro="" textlink="">
      <xdr:nvSpPr>
        <xdr:cNvPr id="817" name="テキスト ボックス 816"/>
        <xdr:cNvSpPr txBox="1"/>
      </xdr:nvSpPr>
      <xdr:spPr>
        <a:xfrm>
          <a:off x="21134017" y="10190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152756</xdr:rowOff>
    </xdr:from>
    <xdr:to>
      <xdr:col>107</xdr:col>
      <xdr:colOff>101600</xdr:colOff>
      <xdr:row>59</xdr:row>
      <xdr:rowOff>82906</xdr:rowOff>
    </xdr:to>
    <xdr:sp macro="" textlink="">
      <xdr:nvSpPr>
        <xdr:cNvPr id="818" name="楕円 817"/>
        <xdr:cNvSpPr/>
      </xdr:nvSpPr>
      <xdr:spPr>
        <a:xfrm>
          <a:off x="20383500" y="100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74033</xdr:rowOff>
    </xdr:from>
    <xdr:ext cx="378565" cy="259045"/>
    <xdr:sp macro="" textlink="">
      <xdr:nvSpPr>
        <xdr:cNvPr id="819" name="テキスト ボックス 818"/>
        <xdr:cNvSpPr txBox="1"/>
      </xdr:nvSpPr>
      <xdr:spPr>
        <a:xfrm>
          <a:off x="20245017" y="1018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152146</xdr:rowOff>
    </xdr:from>
    <xdr:to>
      <xdr:col>102</xdr:col>
      <xdr:colOff>165100</xdr:colOff>
      <xdr:row>59</xdr:row>
      <xdr:rowOff>82296</xdr:rowOff>
    </xdr:to>
    <xdr:sp macro="" textlink="">
      <xdr:nvSpPr>
        <xdr:cNvPr id="820" name="楕円 819"/>
        <xdr:cNvSpPr/>
      </xdr:nvSpPr>
      <xdr:spPr>
        <a:xfrm>
          <a:off x="19494500" y="1009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73423</xdr:rowOff>
    </xdr:from>
    <xdr:ext cx="378565" cy="259045"/>
    <xdr:sp macro="" textlink="">
      <xdr:nvSpPr>
        <xdr:cNvPr id="821" name="テキスト ボックス 820"/>
        <xdr:cNvSpPr txBox="1"/>
      </xdr:nvSpPr>
      <xdr:spPr>
        <a:xfrm>
          <a:off x="19356017" y="10188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149365</xdr:rowOff>
    </xdr:from>
    <xdr:to>
      <xdr:col>98</xdr:col>
      <xdr:colOff>38100</xdr:colOff>
      <xdr:row>59</xdr:row>
      <xdr:rowOff>79515</xdr:rowOff>
    </xdr:to>
    <xdr:sp macro="" textlink="">
      <xdr:nvSpPr>
        <xdr:cNvPr id="822" name="楕円 821"/>
        <xdr:cNvSpPr/>
      </xdr:nvSpPr>
      <xdr:spPr>
        <a:xfrm>
          <a:off x="18605500" y="1009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70642</xdr:rowOff>
    </xdr:from>
    <xdr:ext cx="378565" cy="259045"/>
    <xdr:sp macro="" textlink="">
      <xdr:nvSpPr>
        <xdr:cNvPr id="823" name="テキスト ボックス 822"/>
        <xdr:cNvSpPr txBox="1"/>
      </xdr:nvSpPr>
      <xdr:spPr>
        <a:xfrm>
          <a:off x="18467017" y="1018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8" name="直線コネクタ 847"/>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9"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50" name="直線コネクタ 849"/>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1"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2" name="直線コネクタ 851"/>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130289</xdr:rowOff>
    </xdr:from>
    <xdr:to>
      <xdr:col>116</xdr:col>
      <xdr:colOff>63500</xdr:colOff>
      <xdr:row>76</xdr:row>
      <xdr:rowOff>55632</xdr:rowOff>
    </xdr:to>
    <xdr:cxnSp macro="">
      <xdr:nvCxnSpPr>
        <xdr:cNvPr id="853" name="直線コネクタ 852"/>
        <xdr:cNvCxnSpPr/>
      </xdr:nvCxnSpPr>
      <xdr:spPr>
        <a:xfrm>
          <a:off x="21323300" y="12989039"/>
          <a:ext cx="838200" cy="9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128046</xdr:rowOff>
    </xdr:from>
    <xdr:ext cx="534377" cy="259045"/>
    <xdr:sp macro="" textlink="">
      <xdr:nvSpPr>
        <xdr:cNvPr id="854" name="繰出金平均値テキスト"/>
        <xdr:cNvSpPr txBox="1"/>
      </xdr:nvSpPr>
      <xdr:spPr>
        <a:xfrm>
          <a:off x="22212300" y="1281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5" name="フローチャート: 判断 854"/>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122803</xdr:rowOff>
    </xdr:from>
    <xdr:to>
      <xdr:col>111</xdr:col>
      <xdr:colOff>177800</xdr:colOff>
      <xdr:row>75</xdr:row>
      <xdr:rowOff>130289</xdr:rowOff>
    </xdr:to>
    <xdr:cxnSp macro="">
      <xdr:nvCxnSpPr>
        <xdr:cNvPr id="856" name="直線コネクタ 855"/>
        <xdr:cNvCxnSpPr/>
      </xdr:nvCxnSpPr>
      <xdr:spPr>
        <a:xfrm>
          <a:off x="20434300" y="12981553"/>
          <a:ext cx="889000" cy="7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7" name="フローチャート: 判断 856"/>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16006</xdr:rowOff>
    </xdr:from>
    <xdr:ext cx="534377" cy="259045"/>
    <xdr:sp macro="" textlink="">
      <xdr:nvSpPr>
        <xdr:cNvPr id="858" name="テキスト ボックス 857"/>
        <xdr:cNvSpPr txBox="1"/>
      </xdr:nvSpPr>
      <xdr:spPr>
        <a:xfrm>
          <a:off x="21056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122803</xdr:rowOff>
    </xdr:from>
    <xdr:to>
      <xdr:col>107</xdr:col>
      <xdr:colOff>50800</xdr:colOff>
      <xdr:row>76</xdr:row>
      <xdr:rowOff>59843</xdr:rowOff>
    </xdr:to>
    <xdr:cxnSp macro="">
      <xdr:nvCxnSpPr>
        <xdr:cNvPr id="859" name="直線コネクタ 858"/>
        <xdr:cNvCxnSpPr/>
      </xdr:nvCxnSpPr>
      <xdr:spPr>
        <a:xfrm flipV="1">
          <a:off x="19545300" y="12981553"/>
          <a:ext cx="889000" cy="10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60" name="フローチャート: 判断 859"/>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171017</xdr:rowOff>
    </xdr:from>
    <xdr:ext cx="534377" cy="259045"/>
    <xdr:sp macro="" textlink="">
      <xdr:nvSpPr>
        <xdr:cNvPr id="861" name="テキスト ボックス 860"/>
        <xdr:cNvSpPr txBox="1"/>
      </xdr:nvSpPr>
      <xdr:spPr>
        <a:xfrm>
          <a:off x="20167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59843</xdr:rowOff>
    </xdr:from>
    <xdr:to>
      <xdr:col>102</xdr:col>
      <xdr:colOff>114300</xdr:colOff>
      <xdr:row>76</xdr:row>
      <xdr:rowOff>132251</xdr:rowOff>
    </xdr:to>
    <xdr:cxnSp macro="">
      <xdr:nvCxnSpPr>
        <xdr:cNvPr id="862" name="直線コネクタ 861"/>
        <xdr:cNvCxnSpPr/>
      </xdr:nvCxnSpPr>
      <xdr:spPr>
        <a:xfrm flipV="1">
          <a:off x="18656300" y="13090043"/>
          <a:ext cx="889000" cy="7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3" name="フローチャート: 判断 862"/>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64" name="テキスト ボックス 863"/>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5" name="フローチャート: 判断 864"/>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66" name="テキスト ボックス 865"/>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4832</xdr:rowOff>
    </xdr:from>
    <xdr:to>
      <xdr:col>116</xdr:col>
      <xdr:colOff>114300</xdr:colOff>
      <xdr:row>76</xdr:row>
      <xdr:rowOff>106432</xdr:rowOff>
    </xdr:to>
    <xdr:sp macro="" textlink="">
      <xdr:nvSpPr>
        <xdr:cNvPr id="872" name="楕円 871"/>
        <xdr:cNvSpPr/>
      </xdr:nvSpPr>
      <xdr:spPr>
        <a:xfrm>
          <a:off x="22110700" y="130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154709</xdr:rowOff>
    </xdr:from>
    <xdr:ext cx="534377" cy="259045"/>
    <xdr:sp macro="" textlink="">
      <xdr:nvSpPr>
        <xdr:cNvPr id="873" name="繰出金該当値テキスト"/>
        <xdr:cNvSpPr txBox="1"/>
      </xdr:nvSpPr>
      <xdr:spPr>
        <a:xfrm>
          <a:off x="22212300" y="1301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79489</xdr:rowOff>
    </xdr:from>
    <xdr:to>
      <xdr:col>112</xdr:col>
      <xdr:colOff>38100</xdr:colOff>
      <xdr:row>76</xdr:row>
      <xdr:rowOff>9640</xdr:rowOff>
    </xdr:to>
    <xdr:sp macro="" textlink="">
      <xdr:nvSpPr>
        <xdr:cNvPr id="874" name="楕円 873"/>
        <xdr:cNvSpPr/>
      </xdr:nvSpPr>
      <xdr:spPr>
        <a:xfrm>
          <a:off x="21272500" y="129382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26166</xdr:rowOff>
    </xdr:from>
    <xdr:ext cx="534377" cy="259045"/>
    <xdr:sp macro="" textlink="">
      <xdr:nvSpPr>
        <xdr:cNvPr id="875" name="テキスト ボックス 874"/>
        <xdr:cNvSpPr txBox="1"/>
      </xdr:nvSpPr>
      <xdr:spPr>
        <a:xfrm>
          <a:off x="21056111" y="1271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72003</xdr:rowOff>
    </xdr:from>
    <xdr:to>
      <xdr:col>107</xdr:col>
      <xdr:colOff>101600</xdr:colOff>
      <xdr:row>76</xdr:row>
      <xdr:rowOff>2152</xdr:rowOff>
    </xdr:to>
    <xdr:sp macro="" textlink="">
      <xdr:nvSpPr>
        <xdr:cNvPr id="876" name="楕円 875"/>
        <xdr:cNvSpPr/>
      </xdr:nvSpPr>
      <xdr:spPr>
        <a:xfrm>
          <a:off x="20383500" y="129307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18680</xdr:rowOff>
    </xdr:from>
    <xdr:ext cx="534377" cy="259045"/>
    <xdr:sp macro="" textlink="">
      <xdr:nvSpPr>
        <xdr:cNvPr id="877" name="テキスト ボックス 876"/>
        <xdr:cNvSpPr txBox="1"/>
      </xdr:nvSpPr>
      <xdr:spPr>
        <a:xfrm>
          <a:off x="20167111" y="1270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9043</xdr:rowOff>
    </xdr:from>
    <xdr:to>
      <xdr:col>102</xdr:col>
      <xdr:colOff>165100</xdr:colOff>
      <xdr:row>76</xdr:row>
      <xdr:rowOff>110643</xdr:rowOff>
    </xdr:to>
    <xdr:sp macro="" textlink="">
      <xdr:nvSpPr>
        <xdr:cNvPr id="878" name="楕円 877"/>
        <xdr:cNvSpPr/>
      </xdr:nvSpPr>
      <xdr:spPr>
        <a:xfrm>
          <a:off x="19494500" y="1303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127169</xdr:rowOff>
    </xdr:from>
    <xdr:ext cx="534377" cy="259045"/>
    <xdr:sp macro="" textlink="">
      <xdr:nvSpPr>
        <xdr:cNvPr id="879" name="テキスト ボックス 878"/>
        <xdr:cNvSpPr txBox="1"/>
      </xdr:nvSpPr>
      <xdr:spPr>
        <a:xfrm>
          <a:off x="19278111" y="1281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81451</xdr:rowOff>
    </xdr:from>
    <xdr:to>
      <xdr:col>98</xdr:col>
      <xdr:colOff>38100</xdr:colOff>
      <xdr:row>77</xdr:row>
      <xdr:rowOff>11601</xdr:rowOff>
    </xdr:to>
    <xdr:sp macro="" textlink="">
      <xdr:nvSpPr>
        <xdr:cNvPr id="880" name="楕円 879"/>
        <xdr:cNvSpPr/>
      </xdr:nvSpPr>
      <xdr:spPr>
        <a:xfrm>
          <a:off x="18605500" y="1311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28129</xdr:rowOff>
    </xdr:from>
    <xdr:ext cx="534377" cy="259045"/>
    <xdr:sp macro="" textlink="">
      <xdr:nvSpPr>
        <xdr:cNvPr id="881" name="テキスト ボックス 880"/>
        <xdr:cNvSpPr txBox="1"/>
      </xdr:nvSpPr>
      <xdr:spPr>
        <a:xfrm>
          <a:off x="18389111" y="1288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類似団体平均に比べ高いものとして</a:t>
          </a:r>
          <a:r>
            <a:rPr kumimoji="1" lang="ja-JP" altLang="ja-JP"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普通建設事業費が挙げられる。主な要因としては、新規整備で広域幹線道路整備事業費、小川南小学校建設事業費が増加したことが挙げられる。今後も</a:t>
          </a:r>
          <a:r>
            <a:rPr kumimoji="1" lang="en-US" altLang="ja-JP" sz="1300">
              <a:latin typeface="ＭＳ Ｐゴシック" panose="020B0600070205080204" pitchFamily="50" charset="-128"/>
              <a:ea typeface="ＭＳ Ｐゴシック" panose="020B0600070205080204" pitchFamily="50" charset="-128"/>
            </a:rPr>
            <a:t>JR</a:t>
          </a:r>
          <a:r>
            <a:rPr kumimoji="1" lang="ja-JP" altLang="en-US" sz="1300">
              <a:latin typeface="ＭＳ Ｐゴシック" panose="020B0600070205080204" pitchFamily="50" charset="-128"/>
              <a:ea typeface="ＭＳ Ｐゴシック" panose="020B0600070205080204" pitchFamily="50" charset="-128"/>
            </a:rPr>
            <a:t>羽鳥駅及び駅前周辺整備事業や玉里学園義務教育学校建設事業など大規模事業が予定されていることから</a:t>
          </a:r>
          <a:r>
            <a:rPr kumimoji="1" lang="ja-JP" altLang="ja-JP"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住民一人当たりコストは増加することが見込まれる。なお、更新整備では本庁舎耐震補強事業と小川南中学校整備事業が完了したことにより事業費が減少したことで、類似団体平均と比べ低くなった。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今年度に類似団体平均を下回った人件費の主な要因としては</a:t>
          </a:r>
          <a:r>
            <a:rPr kumimoji="1" lang="ja-JP" altLang="ja-JP"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定員適正化計画に沿って人事管理を行っていることが挙げられ、同様に類似団体平均を下回った繰出金については</a:t>
          </a:r>
          <a:r>
            <a:rPr kumimoji="1" lang="ja-JP" altLang="ja-JP"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国民健康保険特別会計・下水道事業特別会計・農業集落排水事業特別会計・戸別浄化槽事業特別会計への繰出金が減少したことが挙げられる。今後は高齢化による給付費の増加により扶助費や繰出金が増加することが見込まれることから、保険料見直しや給付費の適正化を着実に実施する。公債費についても</a:t>
          </a:r>
          <a:r>
            <a:rPr kumimoji="1" lang="ja-JP" altLang="ja-JP"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大規模事業が本格的に展開され元利償還金が増加していくことが確実であることから</a:t>
          </a:r>
          <a:r>
            <a:rPr kumimoji="1" lang="ja-JP" altLang="ja-JP" sz="1100">
              <a:solidFill>
                <a:schemeClr val="dk1"/>
              </a:solidFill>
              <a:effectLst/>
              <a:latin typeface="+mn-lt"/>
              <a:ea typeface="+mn-ea"/>
              <a:cs typeface="+mn-cs"/>
            </a:rPr>
            <a:t>、</a:t>
          </a:r>
          <a:r>
            <a:rPr kumimoji="1" lang="ja-JP" altLang="en-US" sz="1300">
              <a:latin typeface="ＭＳ Ｐゴシック" panose="020B0600070205080204" pitchFamily="50" charset="-128"/>
              <a:ea typeface="ＭＳ Ｐゴシック" panose="020B0600070205080204" pitchFamily="50" charset="-128"/>
            </a:rPr>
            <a:t>国庫補助の活用や事業規模を精査し、市債の発行を抑制を図っていく必要がある。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51,747
50,355
144.74
23,745,928
22,611,531
913,878
12,783,511
25,980,522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7.4
64.1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138328</xdr:rowOff>
    </xdr:from>
    <xdr:to>
      <xdr:col>24</xdr:col>
      <xdr:colOff>63500</xdr:colOff>
      <xdr:row>33</xdr:row>
      <xdr:rowOff>141529</xdr:rowOff>
    </xdr:to>
    <xdr:cxnSp macro="">
      <xdr:nvCxnSpPr>
        <xdr:cNvPr id="59" name="直線コネクタ 58"/>
        <xdr:cNvCxnSpPr/>
      </xdr:nvCxnSpPr>
      <xdr:spPr>
        <a:xfrm flipV="1">
          <a:off x="3797300" y="5796178"/>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50411</xdr:rowOff>
    </xdr:from>
    <xdr:ext cx="469744" cy="259045"/>
    <xdr:sp macro="" textlink="">
      <xdr:nvSpPr>
        <xdr:cNvPr id="60" name="議会費平均値テキスト"/>
        <xdr:cNvSpPr txBox="1"/>
      </xdr:nvSpPr>
      <xdr:spPr>
        <a:xfrm>
          <a:off x="4686300" y="5879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140157</xdr:rowOff>
    </xdr:from>
    <xdr:to>
      <xdr:col>19</xdr:col>
      <xdr:colOff>177800</xdr:colOff>
      <xdr:row>33</xdr:row>
      <xdr:rowOff>141529</xdr:rowOff>
    </xdr:to>
    <xdr:cxnSp macro="">
      <xdr:nvCxnSpPr>
        <xdr:cNvPr id="62" name="直線コネクタ 61"/>
        <xdr:cNvCxnSpPr/>
      </xdr:nvCxnSpPr>
      <xdr:spPr>
        <a:xfrm>
          <a:off x="2908300" y="5798007"/>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7434</xdr:rowOff>
    </xdr:from>
    <xdr:ext cx="469744" cy="259045"/>
    <xdr:sp macro="" textlink="">
      <xdr:nvSpPr>
        <xdr:cNvPr id="64" name="テキスト ボックス 63"/>
        <xdr:cNvSpPr txBox="1"/>
      </xdr:nvSpPr>
      <xdr:spPr>
        <a:xfrm>
          <a:off x="3562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140157</xdr:rowOff>
    </xdr:from>
    <xdr:to>
      <xdr:col>15</xdr:col>
      <xdr:colOff>50800</xdr:colOff>
      <xdr:row>34</xdr:row>
      <xdr:rowOff>19914</xdr:rowOff>
    </xdr:to>
    <xdr:cxnSp macro="">
      <xdr:nvCxnSpPr>
        <xdr:cNvPr id="65" name="直線コネクタ 64"/>
        <xdr:cNvCxnSpPr/>
      </xdr:nvCxnSpPr>
      <xdr:spPr>
        <a:xfrm flipV="1">
          <a:off x="2019300" y="5798007"/>
          <a:ext cx="889000" cy="5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14292</xdr:rowOff>
    </xdr:from>
    <xdr:ext cx="469744" cy="259045"/>
    <xdr:sp macro="" textlink="">
      <xdr:nvSpPr>
        <xdr:cNvPr id="67" name="テキスト ボックス 66"/>
        <xdr:cNvSpPr txBox="1"/>
      </xdr:nvSpPr>
      <xdr:spPr>
        <a:xfrm>
          <a:off x="2673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19914</xdr:rowOff>
    </xdr:from>
    <xdr:to>
      <xdr:col>10</xdr:col>
      <xdr:colOff>114300</xdr:colOff>
      <xdr:row>34</xdr:row>
      <xdr:rowOff>159360</xdr:rowOff>
    </xdr:to>
    <xdr:cxnSp macro="">
      <xdr:nvCxnSpPr>
        <xdr:cNvPr id="68" name="直線コネクタ 67"/>
        <xdr:cNvCxnSpPr/>
      </xdr:nvCxnSpPr>
      <xdr:spPr>
        <a:xfrm flipV="1">
          <a:off x="1130300" y="5849214"/>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157192</xdr:rowOff>
    </xdr:from>
    <xdr:ext cx="469744" cy="259045"/>
    <xdr:sp macro="" textlink="">
      <xdr:nvSpPr>
        <xdr:cNvPr id="72" name="テキスト ボックス 71"/>
        <xdr:cNvSpPr txBox="1"/>
      </xdr:nvSpPr>
      <xdr:spPr>
        <a:xfrm>
          <a:off x="895428"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87528</xdr:rowOff>
    </xdr:from>
    <xdr:to>
      <xdr:col>24</xdr:col>
      <xdr:colOff>114300</xdr:colOff>
      <xdr:row>34</xdr:row>
      <xdr:rowOff>17678</xdr:rowOff>
    </xdr:to>
    <xdr:sp macro="" textlink="">
      <xdr:nvSpPr>
        <xdr:cNvPr id="78" name="楕円 77"/>
        <xdr:cNvSpPr/>
      </xdr:nvSpPr>
      <xdr:spPr>
        <a:xfrm>
          <a:off x="4584700" y="574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110405</xdr:rowOff>
    </xdr:from>
    <xdr:ext cx="469744" cy="259045"/>
    <xdr:sp macro="" textlink="">
      <xdr:nvSpPr>
        <xdr:cNvPr id="79" name="議会費該当値テキスト"/>
        <xdr:cNvSpPr txBox="1"/>
      </xdr:nvSpPr>
      <xdr:spPr>
        <a:xfrm>
          <a:off x="4686300" y="559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90729</xdr:rowOff>
    </xdr:from>
    <xdr:to>
      <xdr:col>20</xdr:col>
      <xdr:colOff>38100</xdr:colOff>
      <xdr:row>34</xdr:row>
      <xdr:rowOff>20879</xdr:rowOff>
    </xdr:to>
    <xdr:sp macro="" textlink="">
      <xdr:nvSpPr>
        <xdr:cNvPr id="80" name="楕円 79"/>
        <xdr:cNvSpPr/>
      </xdr:nvSpPr>
      <xdr:spPr>
        <a:xfrm>
          <a:off x="3746500" y="574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37406</xdr:rowOff>
    </xdr:from>
    <xdr:ext cx="469744" cy="259045"/>
    <xdr:sp macro="" textlink="">
      <xdr:nvSpPr>
        <xdr:cNvPr id="81" name="テキスト ボックス 80"/>
        <xdr:cNvSpPr txBox="1"/>
      </xdr:nvSpPr>
      <xdr:spPr>
        <a:xfrm>
          <a:off x="3562428" y="552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89357</xdr:rowOff>
    </xdr:from>
    <xdr:to>
      <xdr:col>15</xdr:col>
      <xdr:colOff>101600</xdr:colOff>
      <xdr:row>34</xdr:row>
      <xdr:rowOff>19507</xdr:rowOff>
    </xdr:to>
    <xdr:sp macro="" textlink="">
      <xdr:nvSpPr>
        <xdr:cNvPr id="82" name="楕円 81"/>
        <xdr:cNvSpPr/>
      </xdr:nvSpPr>
      <xdr:spPr>
        <a:xfrm>
          <a:off x="2857500" y="57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36034</xdr:rowOff>
    </xdr:from>
    <xdr:ext cx="469744" cy="259045"/>
    <xdr:sp macro="" textlink="">
      <xdr:nvSpPr>
        <xdr:cNvPr id="83" name="テキスト ボックス 82"/>
        <xdr:cNvSpPr txBox="1"/>
      </xdr:nvSpPr>
      <xdr:spPr>
        <a:xfrm>
          <a:off x="2673428" y="552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140564</xdr:rowOff>
    </xdr:from>
    <xdr:to>
      <xdr:col>10</xdr:col>
      <xdr:colOff>165100</xdr:colOff>
      <xdr:row>34</xdr:row>
      <xdr:rowOff>70714</xdr:rowOff>
    </xdr:to>
    <xdr:sp macro="" textlink="">
      <xdr:nvSpPr>
        <xdr:cNvPr id="84" name="楕円 83"/>
        <xdr:cNvSpPr/>
      </xdr:nvSpPr>
      <xdr:spPr>
        <a:xfrm>
          <a:off x="1968500" y="579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87241</xdr:rowOff>
    </xdr:from>
    <xdr:ext cx="469744" cy="259045"/>
    <xdr:sp macro="" textlink="">
      <xdr:nvSpPr>
        <xdr:cNvPr id="85" name="テキスト ボックス 84"/>
        <xdr:cNvSpPr txBox="1"/>
      </xdr:nvSpPr>
      <xdr:spPr>
        <a:xfrm>
          <a:off x="1784428" y="557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108560</xdr:rowOff>
    </xdr:from>
    <xdr:to>
      <xdr:col>6</xdr:col>
      <xdr:colOff>38100</xdr:colOff>
      <xdr:row>35</xdr:row>
      <xdr:rowOff>38710</xdr:rowOff>
    </xdr:to>
    <xdr:sp macro="" textlink="">
      <xdr:nvSpPr>
        <xdr:cNvPr id="86" name="楕円 85"/>
        <xdr:cNvSpPr/>
      </xdr:nvSpPr>
      <xdr:spPr>
        <a:xfrm>
          <a:off x="1079500" y="59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29837</xdr:rowOff>
    </xdr:from>
    <xdr:ext cx="469744" cy="259045"/>
    <xdr:sp macro="" textlink="">
      <xdr:nvSpPr>
        <xdr:cNvPr id="87" name="テキスト ボックス 86"/>
        <xdr:cNvSpPr txBox="1"/>
      </xdr:nvSpPr>
      <xdr:spPr>
        <a:xfrm>
          <a:off x="895428" y="603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19444</xdr:rowOff>
    </xdr:from>
    <xdr:to>
      <xdr:col>24</xdr:col>
      <xdr:colOff>63500</xdr:colOff>
      <xdr:row>57</xdr:row>
      <xdr:rowOff>145682</xdr:rowOff>
    </xdr:to>
    <xdr:cxnSp macro="">
      <xdr:nvCxnSpPr>
        <xdr:cNvPr id="117" name="直線コネクタ 116"/>
        <xdr:cNvCxnSpPr/>
      </xdr:nvCxnSpPr>
      <xdr:spPr>
        <a:xfrm>
          <a:off x="3797300" y="9792094"/>
          <a:ext cx="838200" cy="12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71162</xdr:rowOff>
    </xdr:from>
    <xdr:ext cx="534377" cy="259045"/>
    <xdr:sp macro="" textlink="">
      <xdr:nvSpPr>
        <xdr:cNvPr id="118" name="総務費平均値テキスト"/>
        <xdr:cNvSpPr txBox="1"/>
      </xdr:nvSpPr>
      <xdr:spPr>
        <a:xfrm>
          <a:off x="4686300" y="9500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53619</xdr:rowOff>
    </xdr:from>
    <xdr:to>
      <xdr:col>19</xdr:col>
      <xdr:colOff>177800</xdr:colOff>
      <xdr:row>57</xdr:row>
      <xdr:rowOff>19444</xdr:rowOff>
    </xdr:to>
    <xdr:cxnSp macro="">
      <xdr:nvCxnSpPr>
        <xdr:cNvPr id="120" name="直線コネクタ 119"/>
        <xdr:cNvCxnSpPr/>
      </xdr:nvCxnSpPr>
      <xdr:spPr>
        <a:xfrm>
          <a:off x="2908300" y="9654819"/>
          <a:ext cx="889000" cy="13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150004</xdr:rowOff>
    </xdr:from>
    <xdr:ext cx="534377" cy="259045"/>
    <xdr:sp macro="" textlink="">
      <xdr:nvSpPr>
        <xdr:cNvPr id="122" name="テキスト ボックス 121"/>
        <xdr:cNvSpPr txBox="1"/>
      </xdr:nvSpPr>
      <xdr:spPr>
        <a:xfrm>
          <a:off x="3530111" y="940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53619</xdr:rowOff>
    </xdr:from>
    <xdr:to>
      <xdr:col>15</xdr:col>
      <xdr:colOff>50800</xdr:colOff>
      <xdr:row>57</xdr:row>
      <xdr:rowOff>43612</xdr:rowOff>
    </xdr:to>
    <xdr:cxnSp macro="">
      <xdr:nvCxnSpPr>
        <xdr:cNvPr id="123" name="直線コネクタ 122"/>
        <xdr:cNvCxnSpPr/>
      </xdr:nvCxnSpPr>
      <xdr:spPr>
        <a:xfrm flipV="1">
          <a:off x="2019300" y="9654819"/>
          <a:ext cx="889000" cy="16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82796</xdr:rowOff>
    </xdr:from>
    <xdr:ext cx="534377" cy="259045"/>
    <xdr:sp macro="" textlink="">
      <xdr:nvSpPr>
        <xdr:cNvPr id="125" name="テキスト ボックス 124"/>
        <xdr:cNvSpPr txBox="1"/>
      </xdr:nvSpPr>
      <xdr:spPr>
        <a:xfrm>
          <a:off x="2641111" y="93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83426</xdr:rowOff>
    </xdr:from>
    <xdr:to>
      <xdr:col>10</xdr:col>
      <xdr:colOff>114300</xdr:colOff>
      <xdr:row>57</xdr:row>
      <xdr:rowOff>43612</xdr:rowOff>
    </xdr:to>
    <xdr:cxnSp macro="">
      <xdr:nvCxnSpPr>
        <xdr:cNvPr id="126" name="直線コネクタ 125"/>
        <xdr:cNvCxnSpPr/>
      </xdr:nvCxnSpPr>
      <xdr:spPr>
        <a:xfrm>
          <a:off x="1130300" y="9513176"/>
          <a:ext cx="889000" cy="30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77385</xdr:rowOff>
    </xdr:from>
    <xdr:ext cx="534377" cy="259045"/>
    <xdr:sp macro="" textlink="">
      <xdr:nvSpPr>
        <xdr:cNvPr id="128" name="テキスト ボックス 127"/>
        <xdr:cNvSpPr txBox="1"/>
      </xdr:nvSpPr>
      <xdr:spPr>
        <a:xfrm>
          <a:off x="1752111" y="950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1553</xdr:rowOff>
    </xdr:from>
    <xdr:ext cx="534377" cy="259045"/>
    <xdr:sp macro="" textlink="">
      <xdr:nvSpPr>
        <xdr:cNvPr id="130" name="テキスト ボックス 129"/>
        <xdr:cNvSpPr txBox="1"/>
      </xdr:nvSpPr>
      <xdr:spPr>
        <a:xfrm>
          <a:off x="863111" y="97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94882</xdr:rowOff>
    </xdr:from>
    <xdr:to>
      <xdr:col>24</xdr:col>
      <xdr:colOff>114300</xdr:colOff>
      <xdr:row>58</xdr:row>
      <xdr:rowOff>25032</xdr:rowOff>
    </xdr:to>
    <xdr:sp macro="" textlink="">
      <xdr:nvSpPr>
        <xdr:cNvPr id="136" name="楕円 135"/>
        <xdr:cNvSpPr/>
      </xdr:nvSpPr>
      <xdr:spPr>
        <a:xfrm>
          <a:off x="4584700" y="986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73309</xdr:rowOff>
    </xdr:from>
    <xdr:ext cx="534377" cy="259045"/>
    <xdr:sp macro="" textlink="">
      <xdr:nvSpPr>
        <xdr:cNvPr id="137" name="総務費該当値テキスト"/>
        <xdr:cNvSpPr txBox="1"/>
      </xdr:nvSpPr>
      <xdr:spPr>
        <a:xfrm>
          <a:off x="4686300" y="984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140094</xdr:rowOff>
    </xdr:from>
    <xdr:to>
      <xdr:col>20</xdr:col>
      <xdr:colOff>38100</xdr:colOff>
      <xdr:row>57</xdr:row>
      <xdr:rowOff>70244</xdr:rowOff>
    </xdr:to>
    <xdr:sp macro="" textlink="">
      <xdr:nvSpPr>
        <xdr:cNvPr id="138" name="楕円 137"/>
        <xdr:cNvSpPr/>
      </xdr:nvSpPr>
      <xdr:spPr>
        <a:xfrm>
          <a:off x="3746500" y="974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61371</xdr:rowOff>
    </xdr:from>
    <xdr:ext cx="534377" cy="259045"/>
    <xdr:sp macro="" textlink="">
      <xdr:nvSpPr>
        <xdr:cNvPr id="139" name="テキスト ボックス 138"/>
        <xdr:cNvSpPr txBox="1"/>
      </xdr:nvSpPr>
      <xdr:spPr>
        <a:xfrm>
          <a:off x="3530111" y="983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2819</xdr:rowOff>
    </xdr:from>
    <xdr:to>
      <xdr:col>15</xdr:col>
      <xdr:colOff>101600</xdr:colOff>
      <xdr:row>56</xdr:row>
      <xdr:rowOff>104419</xdr:rowOff>
    </xdr:to>
    <xdr:sp macro="" textlink="">
      <xdr:nvSpPr>
        <xdr:cNvPr id="140" name="楕円 139"/>
        <xdr:cNvSpPr/>
      </xdr:nvSpPr>
      <xdr:spPr>
        <a:xfrm>
          <a:off x="2857500" y="960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95546</xdr:rowOff>
    </xdr:from>
    <xdr:ext cx="534377" cy="259045"/>
    <xdr:sp macro="" textlink="">
      <xdr:nvSpPr>
        <xdr:cNvPr id="141" name="テキスト ボックス 140"/>
        <xdr:cNvSpPr txBox="1"/>
      </xdr:nvSpPr>
      <xdr:spPr>
        <a:xfrm>
          <a:off x="2641111" y="969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164262</xdr:rowOff>
    </xdr:from>
    <xdr:to>
      <xdr:col>10</xdr:col>
      <xdr:colOff>165100</xdr:colOff>
      <xdr:row>57</xdr:row>
      <xdr:rowOff>94412</xdr:rowOff>
    </xdr:to>
    <xdr:sp macro="" textlink="">
      <xdr:nvSpPr>
        <xdr:cNvPr id="142" name="楕円 141"/>
        <xdr:cNvSpPr/>
      </xdr:nvSpPr>
      <xdr:spPr>
        <a:xfrm>
          <a:off x="1968500" y="976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85539</xdr:rowOff>
    </xdr:from>
    <xdr:ext cx="534377" cy="259045"/>
    <xdr:sp macro="" textlink="">
      <xdr:nvSpPr>
        <xdr:cNvPr id="143" name="テキスト ボックス 142"/>
        <xdr:cNvSpPr txBox="1"/>
      </xdr:nvSpPr>
      <xdr:spPr>
        <a:xfrm>
          <a:off x="1752111" y="985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32626</xdr:rowOff>
    </xdr:from>
    <xdr:to>
      <xdr:col>6</xdr:col>
      <xdr:colOff>38100</xdr:colOff>
      <xdr:row>55</xdr:row>
      <xdr:rowOff>134226</xdr:rowOff>
    </xdr:to>
    <xdr:sp macro="" textlink="">
      <xdr:nvSpPr>
        <xdr:cNvPr id="144" name="楕円 143"/>
        <xdr:cNvSpPr/>
      </xdr:nvSpPr>
      <xdr:spPr>
        <a:xfrm>
          <a:off x="1079500" y="946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150753</xdr:rowOff>
    </xdr:from>
    <xdr:ext cx="534377" cy="259045"/>
    <xdr:sp macro="" textlink="">
      <xdr:nvSpPr>
        <xdr:cNvPr id="145" name="テキスト ボックス 144"/>
        <xdr:cNvSpPr txBox="1"/>
      </xdr:nvSpPr>
      <xdr:spPr>
        <a:xfrm>
          <a:off x="863111" y="923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0" name="直線コネクタ 169"/>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1" name="民生費最小値テキスト"/>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2" name="直線コネクタ 171"/>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3" name="民生費最大値テキスト"/>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4" name="直線コネクタ 173"/>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64860</xdr:rowOff>
    </xdr:from>
    <xdr:to>
      <xdr:col>24</xdr:col>
      <xdr:colOff>63500</xdr:colOff>
      <xdr:row>78</xdr:row>
      <xdr:rowOff>68605</xdr:rowOff>
    </xdr:to>
    <xdr:cxnSp macro="">
      <xdr:nvCxnSpPr>
        <xdr:cNvPr id="175" name="直線コネクタ 174"/>
        <xdr:cNvCxnSpPr/>
      </xdr:nvCxnSpPr>
      <xdr:spPr>
        <a:xfrm flipV="1">
          <a:off x="3797300" y="13437960"/>
          <a:ext cx="838200" cy="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133101</xdr:rowOff>
    </xdr:from>
    <xdr:ext cx="599010" cy="259045"/>
    <xdr:sp macro="" textlink="">
      <xdr:nvSpPr>
        <xdr:cNvPr id="176" name="民生費平均値テキスト"/>
        <xdr:cNvSpPr txBox="1"/>
      </xdr:nvSpPr>
      <xdr:spPr>
        <a:xfrm>
          <a:off x="4686300" y="12820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7" name="フローチャート: 判断 176"/>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68605</xdr:rowOff>
    </xdr:from>
    <xdr:to>
      <xdr:col>19</xdr:col>
      <xdr:colOff>177800</xdr:colOff>
      <xdr:row>78</xdr:row>
      <xdr:rowOff>83629</xdr:rowOff>
    </xdr:to>
    <xdr:cxnSp macro="">
      <xdr:nvCxnSpPr>
        <xdr:cNvPr id="178" name="直線コネクタ 177"/>
        <xdr:cNvCxnSpPr/>
      </xdr:nvCxnSpPr>
      <xdr:spPr>
        <a:xfrm flipV="1">
          <a:off x="2908300" y="13441705"/>
          <a:ext cx="889000" cy="1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79" name="フローチャート: 判断 178"/>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101528</xdr:rowOff>
    </xdr:from>
    <xdr:ext cx="599010" cy="259045"/>
    <xdr:sp macro="" textlink="">
      <xdr:nvSpPr>
        <xdr:cNvPr id="180" name="テキスト ボックス 179"/>
        <xdr:cNvSpPr txBox="1"/>
      </xdr:nvSpPr>
      <xdr:spPr>
        <a:xfrm>
          <a:off x="3497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83629</xdr:rowOff>
    </xdr:from>
    <xdr:to>
      <xdr:col>15</xdr:col>
      <xdr:colOff>50800</xdr:colOff>
      <xdr:row>78</xdr:row>
      <xdr:rowOff>158114</xdr:rowOff>
    </xdr:to>
    <xdr:cxnSp macro="">
      <xdr:nvCxnSpPr>
        <xdr:cNvPr id="181" name="直線コネクタ 180"/>
        <xdr:cNvCxnSpPr/>
      </xdr:nvCxnSpPr>
      <xdr:spPr>
        <a:xfrm flipV="1">
          <a:off x="2019300" y="13456729"/>
          <a:ext cx="889000" cy="7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69202</xdr:rowOff>
    </xdr:from>
    <xdr:to>
      <xdr:col>15</xdr:col>
      <xdr:colOff>101600</xdr:colOff>
      <xdr:row>75</xdr:row>
      <xdr:rowOff>170802</xdr:rowOff>
    </xdr:to>
    <xdr:sp macro="" textlink="">
      <xdr:nvSpPr>
        <xdr:cNvPr id="182" name="フローチャート: 判断 181"/>
        <xdr:cNvSpPr/>
      </xdr:nvSpPr>
      <xdr:spPr>
        <a:xfrm>
          <a:off x="2857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15879</xdr:rowOff>
    </xdr:from>
    <xdr:ext cx="599010" cy="259045"/>
    <xdr:sp macro="" textlink="">
      <xdr:nvSpPr>
        <xdr:cNvPr id="183" name="テキスト ボックス 182"/>
        <xdr:cNvSpPr txBox="1"/>
      </xdr:nvSpPr>
      <xdr:spPr>
        <a:xfrm>
          <a:off x="2608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158114</xdr:rowOff>
    </xdr:from>
    <xdr:to>
      <xdr:col>10</xdr:col>
      <xdr:colOff>114300</xdr:colOff>
      <xdr:row>79</xdr:row>
      <xdr:rowOff>24854</xdr:rowOff>
    </xdr:to>
    <xdr:cxnSp macro="">
      <xdr:nvCxnSpPr>
        <xdr:cNvPr id="184" name="直線コネクタ 183"/>
        <xdr:cNvCxnSpPr/>
      </xdr:nvCxnSpPr>
      <xdr:spPr>
        <a:xfrm flipV="1">
          <a:off x="1130300" y="13531214"/>
          <a:ext cx="889000" cy="3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28930</xdr:rowOff>
    </xdr:from>
    <xdr:to>
      <xdr:col>10</xdr:col>
      <xdr:colOff>165100</xdr:colOff>
      <xdr:row>77</xdr:row>
      <xdr:rowOff>130530</xdr:rowOff>
    </xdr:to>
    <xdr:sp macro="" textlink="">
      <xdr:nvSpPr>
        <xdr:cNvPr id="185" name="フローチャート: 判断 184"/>
        <xdr:cNvSpPr/>
      </xdr:nvSpPr>
      <xdr:spPr>
        <a:xfrm>
          <a:off x="1968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147057</xdr:rowOff>
    </xdr:from>
    <xdr:ext cx="599010" cy="259045"/>
    <xdr:sp macro="" textlink="">
      <xdr:nvSpPr>
        <xdr:cNvPr id="186" name="テキスト ボックス 185"/>
        <xdr:cNvSpPr txBox="1"/>
      </xdr:nvSpPr>
      <xdr:spPr>
        <a:xfrm>
          <a:off x="1719795" y="1300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112713</xdr:rowOff>
    </xdr:from>
    <xdr:to>
      <xdr:col>6</xdr:col>
      <xdr:colOff>38100</xdr:colOff>
      <xdr:row>78</xdr:row>
      <xdr:rowOff>42863</xdr:rowOff>
    </xdr:to>
    <xdr:sp macro="" textlink="">
      <xdr:nvSpPr>
        <xdr:cNvPr id="187" name="フローチャート: 判断 186"/>
        <xdr:cNvSpPr/>
      </xdr:nvSpPr>
      <xdr:spPr>
        <a:xfrm>
          <a:off x="1079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59390</xdr:rowOff>
    </xdr:from>
    <xdr:ext cx="599010" cy="259045"/>
    <xdr:sp macro="" textlink="">
      <xdr:nvSpPr>
        <xdr:cNvPr id="188" name="テキスト ボックス 187"/>
        <xdr:cNvSpPr txBox="1"/>
      </xdr:nvSpPr>
      <xdr:spPr>
        <a:xfrm>
          <a:off x="830795" y="1308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14060</xdr:rowOff>
    </xdr:from>
    <xdr:to>
      <xdr:col>24</xdr:col>
      <xdr:colOff>114300</xdr:colOff>
      <xdr:row>78</xdr:row>
      <xdr:rowOff>115660</xdr:rowOff>
    </xdr:to>
    <xdr:sp macro="" textlink="">
      <xdr:nvSpPr>
        <xdr:cNvPr id="194" name="楕円 193"/>
        <xdr:cNvSpPr/>
      </xdr:nvSpPr>
      <xdr:spPr>
        <a:xfrm>
          <a:off x="4584700" y="133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163937</xdr:rowOff>
    </xdr:from>
    <xdr:ext cx="599010" cy="259045"/>
    <xdr:sp macro="" textlink="">
      <xdr:nvSpPr>
        <xdr:cNvPr id="195" name="民生費該当値テキスト"/>
        <xdr:cNvSpPr txBox="1"/>
      </xdr:nvSpPr>
      <xdr:spPr>
        <a:xfrm>
          <a:off x="4686300" y="13365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17805</xdr:rowOff>
    </xdr:from>
    <xdr:to>
      <xdr:col>20</xdr:col>
      <xdr:colOff>38100</xdr:colOff>
      <xdr:row>78</xdr:row>
      <xdr:rowOff>119405</xdr:rowOff>
    </xdr:to>
    <xdr:sp macro="" textlink="">
      <xdr:nvSpPr>
        <xdr:cNvPr id="196" name="楕円 195"/>
        <xdr:cNvSpPr/>
      </xdr:nvSpPr>
      <xdr:spPr>
        <a:xfrm>
          <a:off x="3746500" y="1339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110532</xdr:rowOff>
    </xdr:from>
    <xdr:ext cx="599010" cy="259045"/>
    <xdr:sp macro="" textlink="">
      <xdr:nvSpPr>
        <xdr:cNvPr id="197" name="テキスト ボックス 196"/>
        <xdr:cNvSpPr txBox="1"/>
      </xdr:nvSpPr>
      <xdr:spPr>
        <a:xfrm>
          <a:off x="3497795" y="13483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32829</xdr:rowOff>
    </xdr:from>
    <xdr:to>
      <xdr:col>15</xdr:col>
      <xdr:colOff>101600</xdr:colOff>
      <xdr:row>78</xdr:row>
      <xdr:rowOff>134429</xdr:rowOff>
    </xdr:to>
    <xdr:sp macro="" textlink="">
      <xdr:nvSpPr>
        <xdr:cNvPr id="198" name="楕円 197"/>
        <xdr:cNvSpPr/>
      </xdr:nvSpPr>
      <xdr:spPr>
        <a:xfrm>
          <a:off x="2857500" y="1340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125556</xdr:rowOff>
    </xdr:from>
    <xdr:ext cx="599010" cy="259045"/>
    <xdr:sp macro="" textlink="">
      <xdr:nvSpPr>
        <xdr:cNvPr id="199" name="テキスト ボックス 198"/>
        <xdr:cNvSpPr txBox="1"/>
      </xdr:nvSpPr>
      <xdr:spPr>
        <a:xfrm>
          <a:off x="2608795" y="13498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107314</xdr:rowOff>
    </xdr:from>
    <xdr:to>
      <xdr:col>10</xdr:col>
      <xdr:colOff>165100</xdr:colOff>
      <xdr:row>79</xdr:row>
      <xdr:rowOff>37464</xdr:rowOff>
    </xdr:to>
    <xdr:sp macro="" textlink="">
      <xdr:nvSpPr>
        <xdr:cNvPr id="200" name="楕円 199"/>
        <xdr:cNvSpPr/>
      </xdr:nvSpPr>
      <xdr:spPr>
        <a:xfrm>
          <a:off x="1968500" y="1348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28591</xdr:rowOff>
    </xdr:from>
    <xdr:ext cx="599010" cy="259045"/>
    <xdr:sp macro="" textlink="">
      <xdr:nvSpPr>
        <xdr:cNvPr id="201" name="テキスト ボックス 200"/>
        <xdr:cNvSpPr txBox="1"/>
      </xdr:nvSpPr>
      <xdr:spPr>
        <a:xfrm>
          <a:off x="1719795" y="13573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145504</xdr:rowOff>
    </xdr:from>
    <xdr:to>
      <xdr:col>6</xdr:col>
      <xdr:colOff>38100</xdr:colOff>
      <xdr:row>79</xdr:row>
      <xdr:rowOff>75654</xdr:rowOff>
    </xdr:to>
    <xdr:sp macro="" textlink="">
      <xdr:nvSpPr>
        <xdr:cNvPr id="202" name="楕円 201"/>
        <xdr:cNvSpPr/>
      </xdr:nvSpPr>
      <xdr:spPr>
        <a:xfrm>
          <a:off x="1079500" y="1351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66781</xdr:rowOff>
    </xdr:from>
    <xdr:ext cx="599010" cy="259045"/>
    <xdr:sp macro="" textlink="">
      <xdr:nvSpPr>
        <xdr:cNvPr id="203" name="テキスト ボックス 202"/>
        <xdr:cNvSpPr txBox="1"/>
      </xdr:nvSpPr>
      <xdr:spPr>
        <a:xfrm>
          <a:off x="830795" y="13611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7" name="直線コネクタ 226"/>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28" name="衛生費最小値テキスト"/>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29" name="直線コネクタ 228"/>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0" name="衛生費最大値テキスト"/>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1" name="直線コネクタ 230"/>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163792</xdr:rowOff>
    </xdr:from>
    <xdr:to>
      <xdr:col>24</xdr:col>
      <xdr:colOff>63500</xdr:colOff>
      <xdr:row>96</xdr:row>
      <xdr:rowOff>169863</xdr:rowOff>
    </xdr:to>
    <xdr:cxnSp macro="">
      <xdr:nvCxnSpPr>
        <xdr:cNvPr id="232" name="直線コネクタ 231"/>
        <xdr:cNvCxnSpPr/>
      </xdr:nvCxnSpPr>
      <xdr:spPr>
        <a:xfrm flipV="1">
          <a:off x="3797300" y="16622992"/>
          <a:ext cx="838200" cy="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34104</xdr:rowOff>
    </xdr:from>
    <xdr:ext cx="534377" cy="259045"/>
    <xdr:sp macro="" textlink="">
      <xdr:nvSpPr>
        <xdr:cNvPr id="233" name="衛生費平均値テキスト"/>
        <xdr:cNvSpPr txBox="1"/>
      </xdr:nvSpPr>
      <xdr:spPr>
        <a:xfrm>
          <a:off x="4686300" y="16321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4" name="フローチャート: 判断 233"/>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114452</xdr:rowOff>
    </xdr:from>
    <xdr:to>
      <xdr:col>19</xdr:col>
      <xdr:colOff>177800</xdr:colOff>
      <xdr:row>96</xdr:row>
      <xdr:rowOff>169863</xdr:rowOff>
    </xdr:to>
    <xdr:cxnSp macro="">
      <xdr:nvCxnSpPr>
        <xdr:cNvPr id="235" name="直線コネクタ 234"/>
        <xdr:cNvCxnSpPr/>
      </xdr:nvCxnSpPr>
      <xdr:spPr>
        <a:xfrm>
          <a:off x="2908300" y="16573652"/>
          <a:ext cx="889000" cy="5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6" name="フローチャート: 判断 235"/>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128871</xdr:rowOff>
    </xdr:from>
    <xdr:ext cx="534377" cy="259045"/>
    <xdr:sp macro="" textlink="">
      <xdr:nvSpPr>
        <xdr:cNvPr id="237" name="テキスト ボックス 236"/>
        <xdr:cNvSpPr txBox="1"/>
      </xdr:nvSpPr>
      <xdr:spPr>
        <a:xfrm>
          <a:off x="3530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114452</xdr:rowOff>
    </xdr:from>
    <xdr:to>
      <xdr:col>15</xdr:col>
      <xdr:colOff>50800</xdr:colOff>
      <xdr:row>96</xdr:row>
      <xdr:rowOff>137973</xdr:rowOff>
    </xdr:to>
    <xdr:cxnSp macro="">
      <xdr:nvCxnSpPr>
        <xdr:cNvPr id="238" name="直線コネクタ 237"/>
        <xdr:cNvCxnSpPr/>
      </xdr:nvCxnSpPr>
      <xdr:spPr>
        <a:xfrm flipV="1">
          <a:off x="2019300" y="16573652"/>
          <a:ext cx="889000" cy="2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143917</xdr:rowOff>
    </xdr:from>
    <xdr:to>
      <xdr:col>15</xdr:col>
      <xdr:colOff>101600</xdr:colOff>
      <xdr:row>96</xdr:row>
      <xdr:rowOff>74067</xdr:rowOff>
    </xdr:to>
    <xdr:sp macro="" textlink="">
      <xdr:nvSpPr>
        <xdr:cNvPr id="239" name="フローチャート: 判断 238"/>
        <xdr:cNvSpPr/>
      </xdr:nvSpPr>
      <xdr:spPr>
        <a:xfrm>
          <a:off x="2857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90594</xdr:rowOff>
    </xdr:from>
    <xdr:ext cx="534377" cy="259045"/>
    <xdr:sp macro="" textlink="">
      <xdr:nvSpPr>
        <xdr:cNvPr id="240" name="テキスト ボックス 239"/>
        <xdr:cNvSpPr txBox="1"/>
      </xdr:nvSpPr>
      <xdr:spPr>
        <a:xfrm>
          <a:off x="2641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81178</xdr:rowOff>
    </xdr:from>
    <xdr:to>
      <xdr:col>10</xdr:col>
      <xdr:colOff>114300</xdr:colOff>
      <xdr:row>96</xdr:row>
      <xdr:rowOff>137973</xdr:rowOff>
    </xdr:to>
    <xdr:cxnSp macro="">
      <xdr:nvCxnSpPr>
        <xdr:cNvPr id="241" name="直線コネクタ 240"/>
        <xdr:cNvCxnSpPr/>
      </xdr:nvCxnSpPr>
      <xdr:spPr>
        <a:xfrm>
          <a:off x="1130300" y="16540378"/>
          <a:ext cx="889000" cy="5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2" name="フローチャート: 判断 241"/>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159363</xdr:rowOff>
    </xdr:from>
    <xdr:ext cx="534377" cy="259045"/>
    <xdr:sp macro="" textlink="">
      <xdr:nvSpPr>
        <xdr:cNvPr id="243" name="テキスト ボックス 242"/>
        <xdr:cNvSpPr txBox="1"/>
      </xdr:nvSpPr>
      <xdr:spPr>
        <a:xfrm>
          <a:off x="1752111" y="1627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4" name="フローチャート: 判断 243"/>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147223</xdr:rowOff>
    </xdr:from>
    <xdr:ext cx="534377" cy="259045"/>
    <xdr:sp macro="" textlink="">
      <xdr:nvSpPr>
        <xdr:cNvPr id="245" name="テキスト ボックス 244"/>
        <xdr:cNvSpPr txBox="1"/>
      </xdr:nvSpPr>
      <xdr:spPr>
        <a:xfrm>
          <a:off x="863111" y="1626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112992</xdr:rowOff>
    </xdr:from>
    <xdr:to>
      <xdr:col>24</xdr:col>
      <xdr:colOff>114300</xdr:colOff>
      <xdr:row>97</xdr:row>
      <xdr:rowOff>43142</xdr:rowOff>
    </xdr:to>
    <xdr:sp macro="" textlink="">
      <xdr:nvSpPr>
        <xdr:cNvPr id="251" name="楕円 250"/>
        <xdr:cNvSpPr/>
      </xdr:nvSpPr>
      <xdr:spPr>
        <a:xfrm>
          <a:off x="4584700" y="165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91419</xdr:rowOff>
    </xdr:from>
    <xdr:ext cx="534377" cy="259045"/>
    <xdr:sp macro="" textlink="">
      <xdr:nvSpPr>
        <xdr:cNvPr id="252" name="衛生費該当値テキスト"/>
        <xdr:cNvSpPr txBox="1"/>
      </xdr:nvSpPr>
      <xdr:spPr>
        <a:xfrm>
          <a:off x="4686300" y="1655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119063</xdr:rowOff>
    </xdr:from>
    <xdr:to>
      <xdr:col>20</xdr:col>
      <xdr:colOff>38100</xdr:colOff>
      <xdr:row>97</xdr:row>
      <xdr:rowOff>49213</xdr:rowOff>
    </xdr:to>
    <xdr:sp macro="" textlink="">
      <xdr:nvSpPr>
        <xdr:cNvPr id="253" name="楕円 252"/>
        <xdr:cNvSpPr/>
      </xdr:nvSpPr>
      <xdr:spPr>
        <a:xfrm>
          <a:off x="3746500" y="1657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40340</xdr:rowOff>
    </xdr:from>
    <xdr:ext cx="534377" cy="259045"/>
    <xdr:sp macro="" textlink="">
      <xdr:nvSpPr>
        <xdr:cNvPr id="254" name="テキスト ボックス 253"/>
        <xdr:cNvSpPr txBox="1"/>
      </xdr:nvSpPr>
      <xdr:spPr>
        <a:xfrm>
          <a:off x="3530111" y="1667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63652</xdr:rowOff>
    </xdr:from>
    <xdr:to>
      <xdr:col>15</xdr:col>
      <xdr:colOff>101600</xdr:colOff>
      <xdr:row>96</xdr:row>
      <xdr:rowOff>165252</xdr:rowOff>
    </xdr:to>
    <xdr:sp macro="" textlink="">
      <xdr:nvSpPr>
        <xdr:cNvPr id="255" name="楕円 254"/>
        <xdr:cNvSpPr/>
      </xdr:nvSpPr>
      <xdr:spPr>
        <a:xfrm>
          <a:off x="2857500" y="1652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156379</xdr:rowOff>
    </xdr:from>
    <xdr:ext cx="534377" cy="259045"/>
    <xdr:sp macro="" textlink="">
      <xdr:nvSpPr>
        <xdr:cNvPr id="256" name="テキスト ボックス 255"/>
        <xdr:cNvSpPr txBox="1"/>
      </xdr:nvSpPr>
      <xdr:spPr>
        <a:xfrm>
          <a:off x="2641111" y="1661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87173</xdr:rowOff>
    </xdr:from>
    <xdr:to>
      <xdr:col>10</xdr:col>
      <xdr:colOff>165100</xdr:colOff>
      <xdr:row>97</xdr:row>
      <xdr:rowOff>17323</xdr:rowOff>
    </xdr:to>
    <xdr:sp macro="" textlink="">
      <xdr:nvSpPr>
        <xdr:cNvPr id="257" name="楕円 256"/>
        <xdr:cNvSpPr/>
      </xdr:nvSpPr>
      <xdr:spPr>
        <a:xfrm>
          <a:off x="1968500" y="1654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8450</xdr:rowOff>
    </xdr:from>
    <xdr:ext cx="534377" cy="259045"/>
    <xdr:sp macro="" textlink="">
      <xdr:nvSpPr>
        <xdr:cNvPr id="258" name="テキスト ボックス 257"/>
        <xdr:cNvSpPr txBox="1"/>
      </xdr:nvSpPr>
      <xdr:spPr>
        <a:xfrm>
          <a:off x="1752111" y="1663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30378</xdr:rowOff>
    </xdr:from>
    <xdr:to>
      <xdr:col>6</xdr:col>
      <xdr:colOff>38100</xdr:colOff>
      <xdr:row>96</xdr:row>
      <xdr:rowOff>131978</xdr:rowOff>
    </xdr:to>
    <xdr:sp macro="" textlink="">
      <xdr:nvSpPr>
        <xdr:cNvPr id="259" name="楕円 258"/>
        <xdr:cNvSpPr/>
      </xdr:nvSpPr>
      <xdr:spPr>
        <a:xfrm>
          <a:off x="1079500" y="1648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123105</xdr:rowOff>
    </xdr:from>
    <xdr:ext cx="534377" cy="259045"/>
    <xdr:sp macro="" textlink="">
      <xdr:nvSpPr>
        <xdr:cNvPr id="260" name="テキスト ボックス 259"/>
        <xdr:cNvSpPr txBox="1"/>
      </xdr:nvSpPr>
      <xdr:spPr>
        <a:xfrm>
          <a:off x="863111" y="1658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2" name="テキスト ボックス 281"/>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6" name="直線コネクタ 285"/>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89" name="労働費最大値テキスト"/>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0" name="直線コネクタ 289"/>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97899</xdr:rowOff>
    </xdr:from>
    <xdr:to>
      <xdr:col>55</xdr:col>
      <xdr:colOff>0</xdr:colOff>
      <xdr:row>39</xdr:row>
      <xdr:rowOff>97899</xdr:rowOff>
    </xdr:to>
    <xdr:cxnSp macro="">
      <xdr:nvCxnSpPr>
        <xdr:cNvPr id="291" name="直線コネクタ 290"/>
        <xdr:cNvCxnSpPr/>
      </xdr:nvCxnSpPr>
      <xdr:spPr>
        <a:xfrm>
          <a:off x="9639300" y="67844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11520</xdr:rowOff>
    </xdr:from>
    <xdr:ext cx="378565" cy="259045"/>
    <xdr:sp macro="" textlink="">
      <xdr:nvSpPr>
        <xdr:cNvPr id="292" name="労働費平均値テキスト"/>
        <xdr:cNvSpPr txBox="1"/>
      </xdr:nvSpPr>
      <xdr:spPr>
        <a:xfrm>
          <a:off x="10528300" y="6355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3" name="フローチャート: 判断 292"/>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97246</xdr:rowOff>
    </xdr:from>
    <xdr:to>
      <xdr:col>50</xdr:col>
      <xdr:colOff>114300</xdr:colOff>
      <xdr:row>39</xdr:row>
      <xdr:rowOff>97899</xdr:rowOff>
    </xdr:to>
    <xdr:cxnSp macro="">
      <xdr:nvCxnSpPr>
        <xdr:cNvPr id="294" name="直線コネクタ 293"/>
        <xdr:cNvCxnSpPr/>
      </xdr:nvCxnSpPr>
      <xdr:spPr>
        <a:xfrm>
          <a:off x="8750300" y="6783796"/>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5" name="フローチャート: 判断 294"/>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96972</xdr:rowOff>
    </xdr:from>
    <xdr:ext cx="378565" cy="259045"/>
    <xdr:sp macro="" textlink="">
      <xdr:nvSpPr>
        <xdr:cNvPr id="296" name="テキスト ボックス 295"/>
        <xdr:cNvSpPr txBox="1"/>
      </xdr:nvSpPr>
      <xdr:spPr>
        <a:xfrm>
          <a:off x="9450017" y="6269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71773</xdr:rowOff>
    </xdr:from>
    <xdr:to>
      <xdr:col>45</xdr:col>
      <xdr:colOff>177800</xdr:colOff>
      <xdr:row>39</xdr:row>
      <xdr:rowOff>97246</xdr:rowOff>
    </xdr:to>
    <xdr:cxnSp macro="">
      <xdr:nvCxnSpPr>
        <xdr:cNvPr id="297" name="直線コネクタ 296"/>
        <xdr:cNvCxnSpPr/>
      </xdr:nvCxnSpPr>
      <xdr:spPr>
        <a:xfrm>
          <a:off x="7861300" y="6415423"/>
          <a:ext cx="889000" cy="36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161399</xdr:rowOff>
    </xdr:from>
    <xdr:to>
      <xdr:col>46</xdr:col>
      <xdr:colOff>38100</xdr:colOff>
      <xdr:row>37</xdr:row>
      <xdr:rowOff>91549</xdr:rowOff>
    </xdr:to>
    <xdr:sp macro="" textlink="">
      <xdr:nvSpPr>
        <xdr:cNvPr id="298" name="フローチャート: 判断 297"/>
        <xdr:cNvSpPr/>
      </xdr:nvSpPr>
      <xdr:spPr>
        <a:xfrm>
          <a:off x="8699500" y="633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108076</xdr:rowOff>
    </xdr:from>
    <xdr:ext cx="469744" cy="259045"/>
    <xdr:sp macro="" textlink="">
      <xdr:nvSpPr>
        <xdr:cNvPr id="299" name="テキスト ボックス 298"/>
        <xdr:cNvSpPr txBox="1"/>
      </xdr:nvSpPr>
      <xdr:spPr>
        <a:xfrm>
          <a:off x="8515428" y="610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71773</xdr:rowOff>
    </xdr:from>
    <xdr:to>
      <xdr:col>41</xdr:col>
      <xdr:colOff>50800</xdr:colOff>
      <xdr:row>39</xdr:row>
      <xdr:rowOff>34871</xdr:rowOff>
    </xdr:to>
    <xdr:cxnSp macro="">
      <xdr:nvCxnSpPr>
        <xdr:cNvPr id="300" name="直線コネクタ 299"/>
        <xdr:cNvCxnSpPr/>
      </xdr:nvCxnSpPr>
      <xdr:spPr>
        <a:xfrm flipV="1">
          <a:off x="6972300" y="6415423"/>
          <a:ext cx="889000" cy="30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1" name="フローチャート: 判断 300"/>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104810</xdr:rowOff>
    </xdr:from>
    <xdr:ext cx="469744" cy="259045"/>
    <xdr:sp macro="" textlink="">
      <xdr:nvSpPr>
        <xdr:cNvPr id="302" name="テキスト ボックス 301"/>
        <xdr:cNvSpPr txBox="1"/>
      </xdr:nvSpPr>
      <xdr:spPr>
        <a:xfrm>
          <a:off x="7626428" y="610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3" name="フローチャート: 判断 302"/>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1940</xdr:rowOff>
    </xdr:from>
    <xdr:ext cx="469744" cy="259045"/>
    <xdr:sp macro="" textlink="">
      <xdr:nvSpPr>
        <xdr:cNvPr id="304" name="テキスト ボックス 303"/>
        <xdr:cNvSpPr txBox="1"/>
      </xdr:nvSpPr>
      <xdr:spPr>
        <a:xfrm>
          <a:off x="6737428" y="6002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47099</xdr:rowOff>
    </xdr:from>
    <xdr:to>
      <xdr:col>55</xdr:col>
      <xdr:colOff>50800</xdr:colOff>
      <xdr:row>39</xdr:row>
      <xdr:rowOff>148699</xdr:rowOff>
    </xdr:to>
    <xdr:sp macro="" textlink="">
      <xdr:nvSpPr>
        <xdr:cNvPr id="310" name="楕円 309"/>
        <xdr:cNvSpPr/>
      </xdr:nvSpPr>
      <xdr:spPr>
        <a:xfrm>
          <a:off x="104267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133476</xdr:rowOff>
    </xdr:from>
    <xdr:ext cx="249299" cy="259045"/>
    <xdr:sp macro="" textlink="">
      <xdr:nvSpPr>
        <xdr:cNvPr id="311" name="労働費該当値テキスト"/>
        <xdr:cNvSpPr txBox="1"/>
      </xdr:nvSpPr>
      <xdr:spPr>
        <a:xfrm>
          <a:off x="10528300" y="66485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47099</xdr:rowOff>
    </xdr:from>
    <xdr:to>
      <xdr:col>50</xdr:col>
      <xdr:colOff>165100</xdr:colOff>
      <xdr:row>39</xdr:row>
      <xdr:rowOff>148699</xdr:rowOff>
    </xdr:to>
    <xdr:sp macro="" textlink="">
      <xdr:nvSpPr>
        <xdr:cNvPr id="312" name="楕円 311"/>
        <xdr:cNvSpPr/>
      </xdr:nvSpPr>
      <xdr:spPr>
        <a:xfrm>
          <a:off x="9588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139826</xdr:rowOff>
    </xdr:from>
    <xdr:ext cx="249299" cy="259045"/>
    <xdr:sp macro="" textlink="">
      <xdr:nvSpPr>
        <xdr:cNvPr id="313" name="テキスト ボックス 312"/>
        <xdr:cNvSpPr txBox="1"/>
      </xdr:nvSpPr>
      <xdr:spPr>
        <a:xfrm>
          <a:off x="9514650"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46446</xdr:rowOff>
    </xdr:from>
    <xdr:to>
      <xdr:col>46</xdr:col>
      <xdr:colOff>38100</xdr:colOff>
      <xdr:row>39</xdr:row>
      <xdr:rowOff>148046</xdr:rowOff>
    </xdr:to>
    <xdr:sp macro="" textlink="">
      <xdr:nvSpPr>
        <xdr:cNvPr id="314" name="楕円 313"/>
        <xdr:cNvSpPr/>
      </xdr:nvSpPr>
      <xdr:spPr>
        <a:xfrm>
          <a:off x="86995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139173</xdr:rowOff>
    </xdr:from>
    <xdr:ext cx="249299" cy="259045"/>
    <xdr:sp macro="" textlink="">
      <xdr:nvSpPr>
        <xdr:cNvPr id="315" name="テキスト ボックス 314"/>
        <xdr:cNvSpPr txBox="1"/>
      </xdr:nvSpPr>
      <xdr:spPr>
        <a:xfrm>
          <a:off x="8625650" y="68257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20973</xdr:rowOff>
    </xdr:from>
    <xdr:to>
      <xdr:col>41</xdr:col>
      <xdr:colOff>101600</xdr:colOff>
      <xdr:row>37</xdr:row>
      <xdr:rowOff>122573</xdr:rowOff>
    </xdr:to>
    <xdr:sp macro="" textlink="">
      <xdr:nvSpPr>
        <xdr:cNvPr id="316" name="楕円 315"/>
        <xdr:cNvSpPr/>
      </xdr:nvSpPr>
      <xdr:spPr>
        <a:xfrm>
          <a:off x="7810500" y="636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113700</xdr:rowOff>
    </xdr:from>
    <xdr:ext cx="469744" cy="259045"/>
    <xdr:sp macro="" textlink="">
      <xdr:nvSpPr>
        <xdr:cNvPr id="317" name="テキスト ボックス 316"/>
        <xdr:cNvSpPr txBox="1"/>
      </xdr:nvSpPr>
      <xdr:spPr>
        <a:xfrm>
          <a:off x="7626428" y="6457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155521</xdr:rowOff>
    </xdr:from>
    <xdr:to>
      <xdr:col>36</xdr:col>
      <xdr:colOff>165100</xdr:colOff>
      <xdr:row>39</xdr:row>
      <xdr:rowOff>85671</xdr:rowOff>
    </xdr:to>
    <xdr:sp macro="" textlink="">
      <xdr:nvSpPr>
        <xdr:cNvPr id="318" name="楕円 317"/>
        <xdr:cNvSpPr/>
      </xdr:nvSpPr>
      <xdr:spPr>
        <a:xfrm>
          <a:off x="6921500" y="667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76798</xdr:rowOff>
    </xdr:from>
    <xdr:ext cx="378565" cy="259045"/>
    <xdr:sp macro="" textlink="">
      <xdr:nvSpPr>
        <xdr:cNvPr id="319" name="テキスト ボックス 318"/>
        <xdr:cNvSpPr txBox="1"/>
      </xdr:nvSpPr>
      <xdr:spPr>
        <a:xfrm>
          <a:off x="6783017" y="6763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3" name="直線コネクタ 342"/>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4" name="農林水産業費最小値テキスト"/>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5" name="直線コネクタ 344"/>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6" name="農林水産業費最大値テキスト"/>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7" name="直線コネクタ 346"/>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24067</xdr:rowOff>
    </xdr:from>
    <xdr:to>
      <xdr:col>55</xdr:col>
      <xdr:colOff>0</xdr:colOff>
      <xdr:row>57</xdr:row>
      <xdr:rowOff>60395</xdr:rowOff>
    </xdr:to>
    <xdr:cxnSp macro="">
      <xdr:nvCxnSpPr>
        <xdr:cNvPr id="348" name="直線コネクタ 347"/>
        <xdr:cNvCxnSpPr/>
      </xdr:nvCxnSpPr>
      <xdr:spPr>
        <a:xfrm>
          <a:off x="9639300" y="9796717"/>
          <a:ext cx="838200" cy="3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59218</xdr:rowOff>
    </xdr:from>
    <xdr:ext cx="534377" cy="259045"/>
    <xdr:sp macro="" textlink="">
      <xdr:nvSpPr>
        <xdr:cNvPr id="349" name="農林水産業費平均値テキスト"/>
        <xdr:cNvSpPr txBox="1"/>
      </xdr:nvSpPr>
      <xdr:spPr>
        <a:xfrm>
          <a:off x="10528300" y="9488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0" name="フローチャート: 判断 349"/>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149758</xdr:rowOff>
    </xdr:from>
    <xdr:to>
      <xdr:col>50</xdr:col>
      <xdr:colOff>114300</xdr:colOff>
      <xdr:row>57</xdr:row>
      <xdr:rowOff>24067</xdr:rowOff>
    </xdr:to>
    <xdr:cxnSp macro="">
      <xdr:nvCxnSpPr>
        <xdr:cNvPr id="351" name="直線コネクタ 350"/>
        <xdr:cNvCxnSpPr/>
      </xdr:nvCxnSpPr>
      <xdr:spPr>
        <a:xfrm>
          <a:off x="8750300" y="9750958"/>
          <a:ext cx="889000" cy="45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2" name="フローチャート: 判断 351"/>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22013</xdr:rowOff>
    </xdr:from>
    <xdr:ext cx="534377" cy="259045"/>
    <xdr:sp macro="" textlink="">
      <xdr:nvSpPr>
        <xdr:cNvPr id="353" name="テキスト ボックス 352"/>
        <xdr:cNvSpPr txBox="1"/>
      </xdr:nvSpPr>
      <xdr:spPr>
        <a:xfrm>
          <a:off x="9372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38106</xdr:rowOff>
    </xdr:from>
    <xdr:to>
      <xdr:col>45</xdr:col>
      <xdr:colOff>177800</xdr:colOff>
      <xdr:row>56</xdr:row>
      <xdr:rowOff>149758</xdr:rowOff>
    </xdr:to>
    <xdr:cxnSp macro="">
      <xdr:nvCxnSpPr>
        <xdr:cNvPr id="354" name="直線コネクタ 353"/>
        <xdr:cNvCxnSpPr/>
      </xdr:nvCxnSpPr>
      <xdr:spPr>
        <a:xfrm>
          <a:off x="7861300" y="9639306"/>
          <a:ext cx="889000" cy="11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138525</xdr:rowOff>
    </xdr:from>
    <xdr:to>
      <xdr:col>46</xdr:col>
      <xdr:colOff>38100</xdr:colOff>
      <xdr:row>56</xdr:row>
      <xdr:rowOff>68675</xdr:rowOff>
    </xdr:to>
    <xdr:sp macro="" textlink="">
      <xdr:nvSpPr>
        <xdr:cNvPr id="355" name="フローチャート: 判断 354"/>
        <xdr:cNvSpPr/>
      </xdr:nvSpPr>
      <xdr:spPr>
        <a:xfrm>
          <a:off x="8699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85202</xdr:rowOff>
    </xdr:from>
    <xdr:ext cx="534377" cy="259045"/>
    <xdr:sp macro="" textlink="">
      <xdr:nvSpPr>
        <xdr:cNvPr id="356" name="テキスト ボックス 355"/>
        <xdr:cNvSpPr txBox="1"/>
      </xdr:nvSpPr>
      <xdr:spPr>
        <a:xfrm>
          <a:off x="8483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111849</xdr:rowOff>
    </xdr:from>
    <xdr:to>
      <xdr:col>41</xdr:col>
      <xdr:colOff>50800</xdr:colOff>
      <xdr:row>56</xdr:row>
      <xdr:rowOff>38106</xdr:rowOff>
    </xdr:to>
    <xdr:cxnSp macro="">
      <xdr:nvCxnSpPr>
        <xdr:cNvPr id="357" name="直線コネクタ 356"/>
        <xdr:cNvCxnSpPr/>
      </xdr:nvCxnSpPr>
      <xdr:spPr>
        <a:xfrm>
          <a:off x="6972300" y="9370149"/>
          <a:ext cx="889000" cy="26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58" name="フローチャート: 判断 357"/>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156633</xdr:rowOff>
    </xdr:from>
    <xdr:ext cx="534377" cy="259045"/>
    <xdr:sp macro="" textlink="">
      <xdr:nvSpPr>
        <xdr:cNvPr id="359" name="テキスト ボックス 358"/>
        <xdr:cNvSpPr txBox="1"/>
      </xdr:nvSpPr>
      <xdr:spPr>
        <a:xfrm>
          <a:off x="7594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60" name="フローチャート: 判断 359"/>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164539</xdr:rowOff>
    </xdr:from>
    <xdr:ext cx="534377" cy="259045"/>
    <xdr:sp macro="" textlink="">
      <xdr:nvSpPr>
        <xdr:cNvPr id="361" name="テキスト ボックス 360"/>
        <xdr:cNvSpPr txBox="1"/>
      </xdr:nvSpPr>
      <xdr:spPr>
        <a:xfrm>
          <a:off x="6705111" y="993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9595</xdr:rowOff>
    </xdr:from>
    <xdr:to>
      <xdr:col>55</xdr:col>
      <xdr:colOff>50800</xdr:colOff>
      <xdr:row>57</xdr:row>
      <xdr:rowOff>111195</xdr:rowOff>
    </xdr:to>
    <xdr:sp macro="" textlink="">
      <xdr:nvSpPr>
        <xdr:cNvPr id="367" name="楕円 366"/>
        <xdr:cNvSpPr/>
      </xdr:nvSpPr>
      <xdr:spPr>
        <a:xfrm>
          <a:off x="10426700" y="978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159472</xdr:rowOff>
    </xdr:from>
    <xdr:ext cx="534377" cy="259045"/>
    <xdr:sp macro="" textlink="">
      <xdr:nvSpPr>
        <xdr:cNvPr id="368" name="農林水産業費該当値テキスト"/>
        <xdr:cNvSpPr txBox="1"/>
      </xdr:nvSpPr>
      <xdr:spPr>
        <a:xfrm>
          <a:off x="10528300" y="976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144717</xdr:rowOff>
    </xdr:from>
    <xdr:to>
      <xdr:col>50</xdr:col>
      <xdr:colOff>165100</xdr:colOff>
      <xdr:row>57</xdr:row>
      <xdr:rowOff>74867</xdr:rowOff>
    </xdr:to>
    <xdr:sp macro="" textlink="">
      <xdr:nvSpPr>
        <xdr:cNvPr id="369" name="楕円 368"/>
        <xdr:cNvSpPr/>
      </xdr:nvSpPr>
      <xdr:spPr>
        <a:xfrm>
          <a:off x="9588500" y="974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65994</xdr:rowOff>
    </xdr:from>
    <xdr:ext cx="534377" cy="259045"/>
    <xdr:sp macro="" textlink="">
      <xdr:nvSpPr>
        <xdr:cNvPr id="370" name="テキスト ボックス 369"/>
        <xdr:cNvSpPr txBox="1"/>
      </xdr:nvSpPr>
      <xdr:spPr>
        <a:xfrm>
          <a:off x="9372111" y="983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98958</xdr:rowOff>
    </xdr:from>
    <xdr:to>
      <xdr:col>46</xdr:col>
      <xdr:colOff>38100</xdr:colOff>
      <xdr:row>57</xdr:row>
      <xdr:rowOff>29108</xdr:rowOff>
    </xdr:to>
    <xdr:sp macro="" textlink="">
      <xdr:nvSpPr>
        <xdr:cNvPr id="371" name="楕円 370"/>
        <xdr:cNvSpPr/>
      </xdr:nvSpPr>
      <xdr:spPr>
        <a:xfrm>
          <a:off x="8699500" y="970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20235</xdr:rowOff>
    </xdr:from>
    <xdr:ext cx="534377" cy="259045"/>
    <xdr:sp macro="" textlink="">
      <xdr:nvSpPr>
        <xdr:cNvPr id="372" name="テキスト ボックス 371"/>
        <xdr:cNvSpPr txBox="1"/>
      </xdr:nvSpPr>
      <xdr:spPr>
        <a:xfrm>
          <a:off x="8483111" y="97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158756</xdr:rowOff>
    </xdr:from>
    <xdr:to>
      <xdr:col>41</xdr:col>
      <xdr:colOff>101600</xdr:colOff>
      <xdr:row>56</xdr:row>
      <xdr:rowOff>88906</xdr:rowOff>
    </xdr:to>
    <xdr:sp macro="" textlink="">
      <xdr:nvSpPr>
        <xdr:cNvPr id="373" name="楕円 372"/>
        <xdr:cNvSpPr/>
      </xdr:nvSpPr>
      <xdr:spPr>
        <a:xfrm>
          <a:off x="7810500" y="95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105433</xdr:rowOff>
    </xdr:from>
    <xdr:ext cx="534377" cy="259045"/>
    <xdr:sp macro="" textlink="">
      <xdr:nvSpPr>
        <xdr:cNvPr id="374" name="テキスト ボックス 373"/>
        <xdr:cNvSpPr txBox="1"/>
      </xdr:nvSpPr>
      <xdr:spPr>
        <a:xfrm>
          <a:off x="7594111" y="936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61049</xdr:rowOff>
    </xdr:from>
    <xdr:to>
      <xdr:col>36</xdr:col>
      <xdr:colOff>165100</xdr:colOff>
      <xdr:row>54</xdr:row>
      <xdr:rowOff>162649</xdr:rowOff>
    </xdr:to>
    <xdr:sp macro="" textlink="">
      <xdr:nvSpPr>
        <xdr:cNvPr id="375" name="楕円 374"/>
        <xdr:cNvSpPr/>
      </xdr:nvSpPr>
      <xdr:spPr>
        <a:xfrm>
          <a:off x="6921500" y="931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7726</xdr:rowOff>
    </xdr:from>
    <xdr:ext cx="534377" cy="259045"/>
    <xdr:sp macro="" textlink="">
      <xdr:nvSpPr>
        <xdr:cNvPr id="376" name="テキスト ボックス 375"/>
        <xdr:cNvSpPr txBox="1"/>
      </xdr:nvSpPr>
      <xdr:spPr>
        <a:xfrm>
          <a:off x="6705111" y="909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398" name="直線コネクタ 397"/>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399"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0" name="直線コネクタ 399"/>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1"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2" name="直線コネクタ 401"/>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19548</xdr:rowOff>
    </xdr:from>
    <xdr:to>
      <xdr:col>55</xdr:col>
      <xdr:colOff>0</xdr:colOff>
      <xdr:row>78</xdr:row>
      <xdr:rowOff>25606</xdr:rowOff>
    </xdr:to>
    <xdr:cxnSp macro="">
      <xdr:nvCxnSpPr>
        <xdr:cNvPr id="403" name="直線コネクタ 402"/>
        <xdr:cNvCxnSpPr/>
      </xdr:nvCxnSpPr>
      <xdr:spPr>
        <a:xfrm flipV="1">
          <a:off x="9639300" y="13392648"/>
          <a:ext cx="8382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152810</xdr:rowOff>
    </xdr:from>
    <xdr:ext cx="534377" cy="259045"/>
    <xdr:sp macro="" textlink="">
      <xdr:nvSpPr>
        <xdr:cNvPr id="404" name="商工費平均値テキスト"/>
        <xdr:cNvSpPr txBox="1"/>
      </xdr:nvSpPr>
      <xdr:spPr>
        <a:xfrm>
          <a:off x="10528300" y="1301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5" name="フローチャート: 判断 404"/>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25606</xdr:rowOff>
    </xdr:from>
    <xdr:to>
      <xdr:col>50</xdr:col>
      <xdr:colOff>114300</xdr:colOff>
      <xdr:row>78</xdr:row>
      <xdr:rowOff>27823</xdr:rowOff>
    </xdr:to>
    <xdr:cxnSp macro="">
      <xdr:nvCxnSpPr>
        <xdr:cNvPr id="406" name="直線コネクタ 405"/>
        <xdr:cNvCxnSpPr/>
      </xdr:nvCxnSpPr>
      <xdr:spPr>
        <a:xfrm flipV="1">
          <a:off x="8750300" y="13398706"/>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7" name="フローチャート: 判断 406"/>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88658</xdr:rowOff>
    </xdr:from>
    <xdr:ext cx="534377" cy="259045"/>
    <xdr:sp macro="" textlink="">
      <xdr:nvSpPr>
        <xdr:cNvPr id="408" name="テキスト ボックス 407"/>
        <xdr:cNvSpPr txBox="1"/>
      </xdr:nvSpPr>
      <xdr:spPr>
        <a:xfrm>
          <a:off x="9372111" y="1294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21079</xdr:rowOff>
    </xdr:from>
    <xdr:to>
      <xdr:col>45</xdr:col>
      <xdr:colOff>177800</xdr:colOff>
      <xdr:row>78</xdr:row>
      <xdr:rowOff>27823</xdr:rowOff>
    </xdr:to>
    <xdr:cxnSp macro="">
      <xdr:nvCxnSpPr>
        <xdr:cNvPr id="409" name="直線コネクタ 408"/>
        <xdr:cNvCxnSpPr/>
      </xdr:nvCxnSpPr>
      <xdr:spPr>
        <a:xfrm>
          <a:off x="7861300" y="13394179"/>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10" name="フローチャート: 判断 409"/>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63764</xdr:rowOff>
    </xdr:from>
    <xdr:ext cx="534377" cy="259045"/>
    <xdr:sp macro="" textlink="">
      <xdr:nvSpPr>
        <xdr:cNvPr id="411" name="テキスト ボックス 410"/>
        <xdr:cNvSpPr txBox="1"/>
      </xdr:nvSpPr>
      <xdr:spPr>
        <a:xfrm>
          <a:off x="8483111" y="1292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21079</xdr:rowOff>
    </xdr:from>
    <xdr:to>
      <xdr:col>41</xdr:col>
      <xdr:colOff>50800</xdr:colOff>
      <xdr:row>78</xdr:row>
      <xdr:rowOff>44693</xdr:rowOff>
    </xdr:to>
    <xdr:cxnSp macro="">
      <xdr:nvCxnSpPr>
        <xdr:cNvPr id="412" name="直線コネクタ 411"/>
        <xdr:cNvCxnSpPr/>
      </xdr:nvCxnSpPr>
      <xdr:spPr>
        <a:xfrm flipV="1">
          <a:off x="6972300" y="13394179"/>
          <a:ext cx="889000" cy="2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3" name="フローチャート: 判断 412"/>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533</xdr:rowOff>
    </xdr:from>
    <xdr:ext cx="469744" cy="259045"/>
    <xdr:sp macro="" textlink="">
      <xdr:nvSpPr>
        <xdr:cNvPr id="414" name="テキスト ボックス 413"/>
        <xdr:cNvSpPr txBox="1"/>
      </xdr:nvSpPr>
      <xdr:spPr>
        <a:xfrm>
          <a:off x="7626428"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5" name="フローチャート: 判断 414"/>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9906</xdr:rowOff>
    </xdr:from>
    <xdr:ext cx="469744" cy="259045"/>
    <xdr:sp macro="" textlink="">
      <xdr:nvSpPr>
        <xdr:cNvPr id="416" name="テキスト ボックス 415"/>
        <xdr:cNvSpPr txBox="1"/>
      </xdr:nvSpPr>
      <xdr:spPr>
        <a:xfrm>
          <a:off x="6737428"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140198</xdr:rowOff>
    </xdr:from>
    <xdr:to>
      <xdr:col>55</xdr:col>
      <xdr:colOff>50800</xdr:colOff>
      <xdr:row>78</xdr:row>
      <xdr:rowOff>70348</xdr:rowOff>
    </xdr:to>
    <xdr:sp macro="" textlink="">
      <xdr:nvSpPr>
        <xdr:cNvPr id="422" name="楕円 421"/>
        <xdr:cNvSpPr/>
      </xdr:nvSpPr>
      <xdr:spPr>
        <a:xfrm>
          <a:off x="10426700" y="1334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55125</xdr:rowOff>
    </xdr:from>
    <xdr:ext cx="469744" cy="259045"/>
    <xdr:sp macro="" textlink="">
      <xdr:nvSpPr>
        <xdr:cNvPr id="423" name="商工費該当値テキスト"/>
        <xdr:cNvSpPr txBox="1"/>
      </xdr:nvSpPr>
      <xdr:spPr>
        <a:xfrm>
          <a:off x="10528300" y="1325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146256</xdr:rowOff>
    </xdr:from>
    <xdr:to>
      <xdr:col>50</xdr:col>
      <xdr:colOff>165100</xdr:colOff>
      <xdr:row>78</xdr:row>
      <xdr:rowOff>76406</xdr:rowOff>
    </xdr:to>
    <xdr:sp macro="" textlink="">
      <xdr:nvSpPr>
        <xdr:cNvPr id="424" name="楕円 423"/>
        <xdr:cNvSpPr/>
      </xdr:nvSpPr>
      <xdr:spPr>
        <a:xfrm>
          <a:off x="9588500" y="1334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67533</xdr:rowOff>
    </xdr:from>
    <xdr:ext cx="469744" cy="259045"/>
    <xdr:sp macro="" textlink="">
      <xdr:nvSpPr>
        <xdr:cNvPr id="425" name="テキスト ボックス 424"/>
        <xdr:cNvSpPr txBox="1"/>
      </xdr:nvSpPr>
      <xdr:spPr>
        <a:xfrm>
          <a:off x="9404428" y="13440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148473</xdr:rowOff>
    </xdr:from>
    <xdr:to>
      <xdr:col>46</xdr:col>
      <xdr:colOff>38100</xdr:colOff>
      <xdr:row>78</xdr:row>
      <xdr:rowOff>78623</xdr:rowOff>
    </xdr:to>
    <xdr:sp macro="" textlink="">
      <xdr:nvSpPr>
        <xdr:cNvPr id="426" name="楕円 425"/>
        <xdr:cNvSpPr/>
      </xdr:nvSpPr>
      <xdr:spPr>
        <a:xfrm>
          <a:off x="8699500" y="1335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69750</xdr:rowOff>
    </xdr:from>
    <xdr:ext cx="469744" cy="259045"/>
    <xdr:sp macro="" textlink="">
      <xdr:nvSpPr>
        <xdr:cNvPr id="427" name="テキスト ボックス 426"/>
        <xdr:cNvSpPr txBox="1"/>
      </xdr:nvSpPr>
      <xdr:spPr>
        <a:xfrm>
          <a:off x="8515428" y="1344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141729</xdr:rowOff>
    </xdr:from>
    <xdr:to>
      <xdr:col>41</xdr:col>
      <xdr:colOff>101600</xdr:colOff>
      <xdr:row>78</xdr:row>
      <xdr:rowOff>71879</xdr:rowOff>
    </xdr:to>
    <xdr:sp macro="" textlink="">
      <xdr:nvSpPr>
        <xdr:cNvPr id="428" name="楕円 427"/>
        <xdr:cNvSpPr/>
      </xdr:nvSpPr>
      <xdr:spPr>
        <a:xfrm>
          <a:off x="7810500" y="1334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63006</xdr:rowOff>
    </xdr:from>
    <xdr:ext cx="469744" cy="259045"/>
    <xdr:sp macro="" textlink="">
      <xdr:nvSpPr>
        <xdr:cNvPr id="429" name="テキスト ボックス 428"/>
        <xdr:cNvSpPr txBox="1"/>
      </xdr:nvSpPr>
      <xdr:spPr>
        <a:xfrm>
          <a:off x="7626428" y="1343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165343</xdr:rowOff>
    </xdr:from>
    <xdr:to>
      <xdr:col>36</xdr:col>
      <xdr:colOff>165100</xdr:colOff>
      <xdr:row>78</xdr:row>
      <xdr:rowOff>95493</xdr:rowOff>
    </xdr:to>
    <xdr:sp macro="" textlink="">
      <xdr:nvSpPr>
        <xdr:cNvPr id="430" name="楕円 429"/>
        <xdr:cNvSpPr/>
      </xdr:nvSpPr>
      <xdr:spPr>
        <a:xfrm>
          <a:off x="6921500" y="1336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86620</xdr:rowOff>
    </xdr:from>
    <xdr:ext cx="469744" cy="259045"/>
    <xdr:sp macro="" textlink="">
      <xdr:nvSpPr>
        <xdr:cNvPr id="431" name="テキスト ボックス 430"/>
        <xdr:cNvSpPr txBox="1"/>
      </xdr:nvSpPr>
      <xdr:spPr>
        <a:xfrm>
          <a:off x="6737428" y="134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7" name="直線コネクタ 456"/>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58"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59" name="直線コネクタ 458"/>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0"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1" name="直線コネクタ 460"/>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52778</xdr:rowOff>
    </xdr:from>
    <xdr:to>
      <xdr:col>55</xdr:col>
      <xdr:colOff>0</xdr:colOff>
      <xdr:row>95</xdr:row>
      <xdr:rowOff>22406</xdr:rowOff>
    </xdr:to>
    <xdr:cxnSp macro="">
      <xdr:nvCxnSpPr>
        <xdr:cNvPr id="462" name="直線コネクタ 461"/>
        <xdr:cNvCxnSpPr/>
      </xdr:nvCxnSpPr>
      <xdr:spPr>
        <a:xfrm flipV="1">
          <a:off x="9639300" y="16169078"/>
          <a:ext cx="838200" cy="14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167378</xdr:rowOff>
    </xdr:from>
    <xdr:ext cx="534377" cy="259045"/>
    <xdr:sp macro="" textlink="">
      <xdr:nvSpPr>
        <xdr:cNvPr id="463" name="土木費平均値テキスト"/>
        <xdr:cNvSpPr txBox="1"/>
      </xdr:nvSpPr>
      <xdr:spPr>
        <a:xfrm>
          <a:off x="10528300" y="16455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4" name="フローチャート: 判断 463"/>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22406</xdr:rowOff>
    </xdr:from>
    <xdr:to>
      <xdr:col>50</xdr:col>
      <xdr:colOff>114300</xdr:colOff>
      <xdr:row>95</xdr:row>
      <xdr:rowOff>140244</xdr:rowOff>
    </xdr:to>
    <xdr:cxnSp macro="">
      <xdr:nvCxnSpPr>
        <xdr:cNvPr id="465" name="直線コネクタ 464"/>
        <xdr:cNvCxnSpPr/>
      </xdr:nvCxnSpPr>
      <xdr:spPr>
        <a:xfrm flipV="1">
          <a:off x="8750300" y="16310156"/>
          <a:ext cx="889000" cy="11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6" name="フローチャート: 判断 465"/>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126285</xdr:rowOff>
    </xdr:from>
    <xdr:ext cx="534377" cy="259045"/>
    <xdr:sp macro="" textlink="">
      <xdr:nvSpPr>
        <xdr:cNvPr id="467" name="テキスト ボックス 466"/>
        <xdr:cNvSpPr txBox="1"/>
      </xdr:nvSpPr>
      <xdr:spPr>
        <a:xfrm>
          <a:off x="9372111" y="1658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21611</xdr:rowOff>
    </xdr:from>
    <xdr:to>
      <xdr:col>45</xdr:col>
      <xdr:colOff>177800</xdr:colOff>
      <xdr:row>95</xdr:row>
      <xdr:rowOff>140244</xdr:rowOff>
    </xdr:to>
    <xdr:cxnSp macro="">
      <xdr:nvCxnSpPr>
        <xdr:cNvPr id="468" name="直線コネクタ 467"/>
        <xdr:cNvCxnSpPr/>
      </xdr:nvCxnSpPr>
      <xdr:spPr>
        <a:xfrm>
          <a:off x="7861300" y="16309361"/>
          <a:ext cx="889000" cy="11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69" name="フローチャート: 判断 468"/>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8788</xdr:rowOff>
    </xdr:from>
    <xdr:ext cx="534377" cy="259045"/>
    <xdr:sp macro="" textlink="">
      <xdr:nvSpPr>
        <xdr:cNvPr id="470" name="テキスト ボックス 469"/>
        <xdr:cNvSpPr txBox="1"/>
      </xdr:nvSpPr>
      <xdr:spPr>
        <a:xfrm>
          <a:off x="8483111" y="1612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21611</xdr:rowOff>
    </xdr:from>
    <xdr:to>
      <xdr:col>41</xdr:col>
      <xdr:colOff>50800</xdr:colOff>
      <xdr:row>95</xdr:row>
      <xdr:rowOff>58765</xdr:rowOff>
    </xdr:to>
    <xdr:cxnSp macro="">
      <xdr:nvCxnSpPr>
        <xdr:cNvPr id="471" name="直線コネクタ 470"/>
        <xdr:cNvCxnSpPr/>
      </xdr:nvCxnSpPr>
      <xdr:spPr>
        <a:xfrm flipV="1">
          <a:off x="6972300" y="16309361"/>
          <a:ext cx="889000" cy="37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2" name="フローチャート: 判断 471"/>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143701</xdr:rowOff>
    </xdr:from>
    <xdr:ext cx="534377" cy="259045"/>
    <xdr:sp macro="" textlink="">
      <xdr:nvSpPr>
        <xdr:cNvPr id="473" name="テキスト ボックス 472"/>
        <xdr:cNvSpPr txBox="1"/>
      </xdr:nvSpPr>
      <xdr:spPr>
        <a:xfrm>
          <a:off x="7594111" y="1660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4" name="フローチャート: 判断 473"/>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126840</xdr:rowOff>
    </xdr:from>
    <xdr:ext cx="534377" cy="259045"/>
    <xdr:sp macro="" textlink="">
      <xdr:nvSpPr>
        <xdr:cNvPr id="475" name="テキスト ボックス 474"/>
        <xdr:cNvSpPr txBox="1"/>
      </xdr:nvSpPr>
      <xdr:spPr>
        <a:xfrm>
          <a:off x="6705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1978</xdr:rowOff>
    </xdr:from>
    <xdr:to>
      <xdr:col>55</xdr:col>
      <xdr:colOff>50800</xdr:colOff>
      <xdr:row>94</xdr:row>
      <xdr:rowOff>103578</xdr:rowOff>
    </xdr:to>
    <xdr:sp macro="" textlink="">
      <xdr:nvSpPr>
        <xdr:cNvPr id="481" name="楕円 480"/>
        <xdr:cNvSpPr/>
      </xdr:nvSpPr>
      <xdr:spPr>
        <a:xfrm>
          <a:off x="10426700" y="1611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24855</xdr:rowOff>
    </xdr:from>
    <xdr:ext cx="534377" cy="259045"/>
    <xdr:sp macro="" textlink="">
      <xdr:nvSpPr>
        <xdr:cNvPr id="482" name="土木費該当値テキスト"/>
        <xdr:cNvSpPr txBox="1"/>
      </xdr:nvSpPr>
      <xdr:spPr>
        <a:xfrm>
          <a:off x="10528300" y="1596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143056</xdr:rowOff>
    </xdr:from>
    <xdr:to>
      <xdr:col>50</xdr:col>
      <xdr:colOff>165100</xdr:colOff>
      <xdr:row>95</xdr:row>
      <xdr:rowOff>73206</xdr:rowOff>
    </xdr:to>
    <xdr:sp macro="" textlink="">
      <xdr:nvSpPr>
        <xdr:cNvPr id="483" name="楕円 482"/>
        <xdr:cNvSpPr/>
      </xdr:nvSpPr>
      <xdr:spPr>
        <a:xfrm>
          <a:off x="9588500" y="1625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89733</xdr:rowOff>
    </xdr:from>
    <xdr:ext cx="534377" cy="259045"/>
    <xdr:sp macro="" textlink="">
      <xdr:nvSpPr>
        <xdr:cNvPr id="484" name="テキスト ボックス 483"/>
        <xdr:cNvSpPr txBox="1"/>
      </xdr:nvSpPr>
      <xdr:spPr>
        <a:xfrm>
          <a:off x="9372111" y="1603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89444</xdr:rowOff>
    </xdr:from>
    <xdr:to>
      <xdr:col>46</xdr:col>
      <xdr:colOff>38100</xdr:colOff>
      <xdr:row>96</xdr:row>
      <xdr:rowOff>19594</xdr:rowOff>
    </xdr:to>
    <xdr:sp macro="" textlink="">
      <xdr:nvSpPr>
        <xdr:cNvPr id="485" name="楕円 484"/>
        <xdr:cNvSpPr/>
      </xdr:nvSpPr>
      <xdr:spPr>
        <a:xfrm>
          <a:off x="8699500" y="163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10721</xdr:rowOff>
    </xdr:from>
    <xdr:ext cx="534377" cy="259045"/>
    <xdr:sp macro="" textlink="">
      <xdr:nvSpPr>
        <xdr:cNvPr id="486" name="テキスト ボックス 485"/>
        <xdr:cNvSpPr txBox="1"/>
      </xdr:nvSpPr>
      <xdr:spPr>
        <a:xfrm>
          <a:off x="8483111" y="1646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142261</xdr:rowOff>
    </xdr:from>
    <xdr:to>
      <xdr:col>41</xdr:col>
      <xdr:colOff>101600</xdr:colOff>
      <xdr:row>95</xdr:row>
      <xdr:rowOff>72411</xdr:rowOff>
    </xdr:to>
    <xdr:sp macro="" textlink="">
      <xdr:nvSpPr>
        <xdr:cNvPr id="487" name="楕円 486"/>
        <xdr:cNvSpPr/>
      </xdr:nvSpPr>
      <xdr:spPr>
        <a:xfrm>
          <a:off x="7810500" y="1625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88938</xdr:rowOff>
    </xdr:from>
    <xdr:ext cx="534377" cy="259045"/>
    <xdr:sp macro="" textlink="">
      <xdr:nvSpPr>
        <xdr:cNvPr id="488" name="テキスト ボックス 487"/>
        <xdr:cNvSpPr txBox="1"/>
      </xdr:nvSpPr>
      <xdr:spPr>
        <a:xfrm>
          <a:off x="7594111" y="1603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7965</xdr:rowOff>
    </xdr:from>
    <xdr:to>
      <xdr:col>36</xdr:col>
      <xdr:colOff>165100</xdr:colOff>
      <xdr:row>95</xdr:row>
      <xdr:rowOff>109565</xdr:rowOff>
    </xdr:to>
    <xdr:sp macro="" textlink="">
      <xdr:nvSpPr>
        <xdr:cNvPr id="489" name="楕円 488"/>
        <xdr:cNvSpPr/>
      </xdr:nvSpPr>
      <xdr:spPr>
        <a:xfrm>
          <a:off x="6921500" y="1629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126092</xdr:rowOff>
    </xdr:from>
    <xdr:ext cx="534377" cy="259045"/>
    <xdr:sp macro="" textlink="">
      <xdr:nvSpPr>
        <xdr:cNvPr id="490" name="テキスト ボックス 489"/>
        <xdr:cNvSpPr txBox="1"/>
      </xdr:nvSpPr>
      <xdr:spPr>
        <a:xfrm>
          <a:off x="6705111" y="16070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3" name="直線コネクタ 512"/>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4" name="消防費最小値テキスト"/>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5" name="直線コネクタ 514"/>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6" name="消防費最大値テキスト"/>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7" name="直線コネクタ 516"/>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87488</xdr:rowOff>
    </xdr:from>
    <xdr:to>
      <xdr:col>85</xdr:col>
      <xdr:colOff>127000</xdr:colOff>
      <xdr:row>34</xdr:row>
      <xdr:rowOff>132567</xdr:rowOff>
    </xdr:to>
    <xdr:cxnSp macro="">
      <xdr:nvCxnSpPr>
        <xdr:cNvPr id="518" name="直線コネクタ 517"/>
        <xdr:cNvCxnSpPr/>
      </xdr:nvCxnSpPr>
      <xdr:spPr>
        <a:xfrm>
          <a:off x="15481300" y="5916788"/>
          <a:ext cx="838200" cy="4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9857</xdr:rowOff>
    </xdr:from>
    <xdr:ext cx="534377" cy="259045"/>
    <xdr:sp macro="" textlink="">
      <xdr:nvSpPr>
        <xdr:cNvPr id="519" name="消防費平均値テキスト"/>
        <xdr:cNvSpPr txBox="1"/>
      </xdr:nvSpPr>
      <xdr:spPr>
        <a:xfrm>
          <a:off x="16370300" y="618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20" name="フローチャート: 判断 519"/>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7203</xdr:rowOff>
    </xdr:from>
    <xdr:to>
      <xdr:col>81</xdr:col>
      <xdr:colOff>50800</xdr:colOff>
      <xdr:row>34</xdr:row>
      <xdr:rowOff>87488</xdr:rowOff>
    </xdr:to>
    <xdr:cxnSp macro="">
      <xdr:nvCxnSpPr>
        <xdr:cNvPr id="521" name="直線コネクタ 520"/>
        <xdr:cNvCxnSpPr/>
      </xdr:nvCxnSpPr>
      <xdr:spPr>
        <a:xfrm>
          <a:off x="14592300" y="5836503"/>
          <a:ext cx="889000" cy="80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2" name="フローチャート: 判断 521"/>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140433</xdr:rowOff>
    </xdr:from>
    <xdr:ext cx="534377" cy="259045"/>
    <xdr:sp macro="" textlink="">
      <xdr:nvSpPr>
        <xdr:cNvPr id="523" name="テキスト ボックス 522"/>
        <xdr:cNvSpPr txBox="1"/>
      </xdr:nvSpPr>
      <xdr:spPr>
        <a:xfrm>
          <a:off x="15214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53472</xdr:rowOff>
    </xdr:from>
    <xdr:to>
      <xdr:col>76</xdr:col>
      <xdr:colOff>114300</xdr:colOff>
      <xdr:row>34</xdr:row>
      <xdr:rowOff>7203</xdr:rowOff>
    </xdr:to>
    <xdr:cxnSp macro="">
      <xdr:nvCxnSpPr>
        <xdr:cNvPr id="524" name="直線コネクタ 523"/>
        <xdr:cNvCxnSpPr/>
      </xdr:nvCxnSpPr>
      <xdr:spPr>
        <a:xfrm>
          <a:off x="13703300" y="5539872"/>
          <a:ext cx="889000" cy="29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25" name="フローチャート: 判断 524"/>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69064</xdr:rowOff>
    </xdr:from>
    <xdr:ext cx="534377" cy="259045"/>
    <xdr:sp macro="" textlink="">
      <xdr:nvSpPr>
        <xdr:cNvPr id="526" name="テキスト ボックス 525"/>
        <xdr:cNvSpPr txBox="1"/>
      </xdr:nvSpPr>
      <xdr:spPr>
        <a:xfrm>
          <a:off x="14325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125435</xdr:rowOff>
    </xdr:from>
    <xdr:to>
      <xdr:col>71</xdr:col>
      <xdr:colOff>177800</xdr:colOff>
      <xdr:row>32</xdr:row>
      <xdr:rowOff>53472</xdr:rowOff>
    </xdr:to>
    <xdr:cxnSp macro="">
      <xdr:nvCxnSpPr>
        <xdr:cNvPr id="527" name="直線コネクタ 526"/>
        <xdr:cNvCxnSpPr/>
      </xdr:nvCxnSpPr>
      <xdr:spPr>
        <a:xfrm>
          <a:off x="12814300" y="5440385"/>
          <a:ext cx="889000" cy="9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8" name="フローチャート: 判断 52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29" name="テキスト ボックス 528"/>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30" name="フローチャート: 判断 52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49634</xdr:rowOff>
    </xdr:from>
    <xdr:ext cx="534377" cy="259045"/>
    <xdr:sp macro="" textlink="">
      <xdr:nvSpPr>
        <xdr:cNvPr id="531" name="テキスト ボックス 530"/>
        <xdr:cNvSpPr txBox="1"/>
      </xdr:nvSpPr>
      <xdr:spPr>
        <a:xfrm>
          <a:off x="12547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81767</xdr:rowOff>
    </xdr:from>
    <xdr:to>
      <xdr:col>85</xdr:col>
      <xdr:colOff>177800</xdr:colOff>
      <xdr:row>35</xdr:row>
      <xdr:rowOff>11917</xdr:rowOff>
    </xdr:to>
    <xdr:sp macro="" textlink="">
      <xdr:nvSpPr>
        <xdr:cNvPr id="537" name="楕円 536"/>
        <xdr:cNvSpPr/>
      </xdr:nvSpPr>
      <xdr:spPr>
        <a:xfrm>
          <a:off x="16268700" y="591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104644</xdr:rowOff>
    </xdr:from>
    <xdr:ext cx="534377" cy="259045"/>
    <xdr:sp macro="" textlink="">
      <xdr:nvSpPr>
        <xdr:cNvPr id="538" name="消防費該当値テキスト"/>
        <xdr:cNvSpPr txBox="1"/>
      </xdr:nvSpPr>
      <xdr:spPr>
        <a:xfrm>
          <a:off x="16370300" y="576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36688</xdr:rowOff>
    </xdr:from>
    <xdr:to>
      <xdr:col>81</xdr:col>
      <xdr:colOff>101600</xdr:colOff>
      <xdr:row>34</xdr:row>
      <xdr:rowOff>138288</xdr:rowOff>
    </xdr:to>
    <xdr:sp macro="" textlink="">
      <xdr:nvSpPr>
        <xdr:cNvPr id="539" name="楕円 538"/>
        <xdr:cNvSpPr/>
      </xdr:nvSpPr>
      <xdr:spPr>
        <a:xfrm>
          <a:off x="15430500" y="586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154815</xdr:rowOff>
    </xdr:from>
    <xdr:ext cx="534377" cy="259045"/>
    <xdr:sp macro="" textlink="">
      <xdr:nvSpPr>
        <xdr:cNvPr id="540" name="テキスト ボックス 539"/>
        <xdr:cNvSpPr txBox="1"/>
      </xdr:nvSpPr>
      <xdr:spPr>
        <a:xfrm>
          <a:off x="15214111" y="564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127853</xdr:rowOff>
    </xdr:from>
    <xdr:to>
      <xdr:col>76</xdr:col>
      <xdr:colOff>165100</xdr:colOff>
      <xdr:row>34</xdr:row>
      <xdr:rowOff>58003</xdr:rowOff>
    </xdr:to>
    <xdr:sp macro="" textlink="">
      <xdr:nvSpPr>
        <xdr:cNvPr id="541" name="楕円 540"/>
        <xdr:cNvSpPr/>
      </xdr:nvSpPr>
      <xdr:spPr>
        <a:xfrm>
          <a:off x="14541500" y="578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74530</xdr:rowOff>
    </xdr:from>
    <xdr:ext cx="534377" cy="259045"/>
    <xdr:sp macro="" textlink="">
      <xdr:nvSpPr>
        <xdr:cNvPr id="542" name="テキスト ボックス 541"/>
        <xdr:cNvSpPr txBox="1"/>
      </xdr:nvSpPr>
      <xdr:spPr>
        <a:xfrm>
          <a:off x="14325111" y="5560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2672</xdr:rowOff>
    </xdr:from>
    <xdr:to>
      <xdr:col>72</xdr:col>
      <xdr:colOff>38100</xdr:colOff>
      <xdr:row>32</xdr:row>
      <xdr:rowOff>104272</xdr:rowOff>
    </xdr:to>
    <xdr:sp macro="" textlink="">
      <xdr:nvSpPr>
        <xdr:cNvPr id="543" name="楕円 542"/>
        <xdr:cNvSpPr/>
      </xdr:nvSpPr>
      <xdr:spPr>
        <a:xfrm>
          <a:off x="13652500" y="548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120799</xdr:rowOff>
    </xdr:from>
    <xdr:ext cx="534377" cy="259045"/>
    <xdr:sp macro="" textlink="">
      <xdr:nvSpPr>
        <xdr:cNvPr id="544" name="テキスト ボックス 543"/>
        <xdr:cNvSpPr txBox="1"/>
      </xdr:nvSpPr>
      <xdr:spPr>
        <a:xfrm>
          <a:off x="13436111" y="526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74635</xdr:rowOff>
    </xdr:from>
    <xdr:to>
      <xdr:col>67</xdr:col>
      <xdr:colOff>101600</xdr:colOff>
      <xdr:row>32</xdr:row>
      <xdr:rowOff>4785</xdr:rowOff>
    </xdr:to>
    <xdr:sp macro="" textlink="">
      <xdr:nvSpPr>
        <xdr:cNvPr id="545" name="楕円 544"/>
        <xdr:cNvSpPr/>
      </xdr:nvSpPr>
      <xdr:spPr>
        <a:xfrm>
          <a:off x="12763500" y="538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30</xdr:row>
      <xdr:rowOff>21312</xdr:rowOff>
    </xdr:from>
    <xdr:ext cx="534377" cy="259045"/>
    <xdr:sp macro="" textlink="">
      <xdr:nvSpPr>
        <xdr:cNvPr id="546" name="テキスト ボックス 545"/>
        <xdr:cNvSpPr txBox="1"/>
      </xdr:nvSpPr>
      <xdr:spPr>
        <a:xfrm>
          <a:off x="12547111" y="516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1" name="直線コネクタ 570"/>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2" name="教育費最小値テキスト"/>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3" name="直線コネクタ 572"/>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4" name="教育費最大値テキスト"/>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5" name="直線コネクタ 574"/>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53899</xdr:rowOff>
    </xdr:from>
    <xdr:to>
      <xdr:col>85</xdr:col>
      <xdr:colOff>127000</xdr:colOff>
      <xdr:row>55</xdr:row>
      <xdr:rowOff>168161</xdr:rowOff>
    </xdr:to>
    <xdr:cxnSp macro="">
      <xdr:nvCxnSpPr>
        <xdr:cNvPr id="576" name="直線コネクタ 575"/>
        <xdr:cNvCxnSpPr/>
      </xdr:nvCxnSpPr>
      <xdr:spPr>
        <a:xfrm>
          <a:off x="15481300" y="9312199"/>
          <a:ext cx="838200" cy="28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74782</xdr:rowOff>
    </xdr:from>
    <xdr:ext cx="534377" cy="259045"/>
    <xdr:sp macro="" textlink="">
      <xdr:nvSpPr>
        <xdr:cNvPr id="577" name="教育費平均値テキスト"/>
        <xdr:cNvSpPr txBox="1"/>
      </xdr:nvSpPr>
      <xdr:spPr>
        <a:xfrm>
          <a:off x="16370300" y="9333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78" name="フローチャート: 判断 577"/>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53899</xdr:rowOff>
    </xdr:from>
    <xdr:to>
      <xdr:col>81</xdr:col>
      <xdr:colOff>50800</xdr:colOff>
      <xdr:row>54</xdr:row>
      <xdr:rowOff>113259</xdr:rowOff>
    </xdr:to>
    <xdr:cxnSp macro="">
      <xdr:nvCxnSpPr>
        <xdr:cNvPr id="579" name="直線コネクタ 578"/>
        <xdr:cNvCxnSpPr/>
      </xdr:nvCxnSpPr>
      <xdr:spPr>
        <a:xfrm flipV="1">
          <a:off x="14592300" y="9312199"/>
          <a:ext cx="889000" cy="59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0" name="フローチャート: 判断 579"/>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42981</xdr:rowOff>
    </xdr:from>
    <xdr:ext cx="534377" cy="259045"/>
    <xdr:sp macro="" textlink="">
      <xdr:nvSpPr>
        <xdr:cNvPr id="581" name="テキスト ボックス 580"/>
        <xdr:cNvSpPr txBox="1"/>
      </xdr:nvSpPr>
      <xdr:spPr>
        <a:xfrm>
          <a:off x="15214111" y="96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17304</xdr:rowOff>
    </xdr:from>
    <xdr:to>
      <xdr:col>76</xdr:col>
      <xdr:colOff>114300</xdr:colOff>
      <xdr:row>54</xdr:row>
      <xdr:rowOff>113259</xdr:rowOff>
    </xdr:to>
    <xdr:cxnSp macro="">
      <xdr:nvCxnSpPr>
        <xdr:cNvPr id="582" name="直線コネクタ 581"/>
        <xdr:cNvCxnSpPr/>
      </xdr:nvCxnSpPr>
      <xdr:spPr>
        <a:xfrm>
          <a:off x="13703300" y="9104154"/>
          <a:ext cx="889000" cy="26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83" name="フローチャート: 判断 582"/>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10710</xdr:rowOff>
    </xdr:from>
    <xdr:ext cx="534377" cy="259045"/>
    <xdr:sp macro="" textlink="">
      <xdr:nvSpPr>
        <xdr:cNvPr id="584" name="テキスト ボックス 583"/>
        <xdr:cNvSpPr txBox="1"/>
      </xdr:nvSpPr>
      <xdr:spPr>
        <a:xfrm>
          <a:off x="14325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17304</xdr:rowOff>
    </xdr:from>
    <xdr:to>
      <xdr:col>71</xdr:col>
      <xdr:colOff>177800</xdr:colOff>
      <xdr:row>56</xdr:row>
      <xdr:rowOff>105676</xdr:rowOff>
    </xdr:to>
    <xdr:cxnSp macro="">
      <xdr:nvCxnSpPr>
        <xdr:cNvPr id="585" name="直線コネクタ 584"/>
        <xdr:cNvCxnSpPr/>
      </xdr:nvCxnSpPr>
      <xdr:spPr>
        <a:xfrm flipV="1">
          <a:off x="12814300" y="9104154"/>
          <a:ext cx="889000" cy="60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6" name="フローチャート: 判断 585"/>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96417</xdr:rowOff>
    </xdr:from>
    <xdr:ext cx="534377" cy="259045"/>
    <xdr:sp macro="" textlink="">
      <xdr:nvSpPr>
        <xdr:cNvPr id="587" name="テキスト ボックス 586"/>
        <xdr:cNvSpPr txBox="1"/>
      </xdr:nvSpPr>
      <xdr:spPr>
        <a:xfrm>
          <a:off x="13436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88" name="フローチャート: 判断 587"/>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130141</xdr:rowOff>
    </xdr:from>
    <xdr:ext cx="534377" cy="259045"/>
    <xdr:sp macro="" textlink="">
      <xdr:nvSpPr>
        <xdr:cNvPr id="589" name="テキスト ボックス 588"/>
        <xdr:cNvSpPr txBox="1"/>
      </xdr:nvSpPr>
      <xdr:spPr>
        <a:xfrm>
          <a:off x="12547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117361</xdr:rowOff>
    </xdr:from>
    <xdr:to>
      <xdr:col>85</xdr:col>
      <xdr:colOff>177800</xdr:colOff>
      <xdr:row>56</xdr:row>
      <xdr:rowOff>47511</xdr:rowOff>
    </xdr:to>
    <xdr:sp macro="" textlink="">
      <xdr:nvSpPr>
        <xdr:cNvPr id="595" name="楕円 594"/>
        <xdr:cNvSpPr/>
      </xdr:nvSpPr>
      <xdr:spPr>
        <a:xfrm>
          <a:off x="16268700" y="954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95788</xdr:rowOff>
    </xdr:from>
    <xdr:ext cx="534377" cy="259045"/>
    <xdr:sp macro="" textlink="">
      <xdr:nvSpPr>
        <xdr:cNvPr id="596" name="教育費該当値テキスト"/>
        <xdr:cNvSpPr txBox="1"/>
      </xdr:nvSpPr>
      <xdr:spPr>
        <a:xfrm>
          <a:off x="16370300" y="9525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3099</xdr:rowOff>
    </xdr:from>
    <xdr:to>
      <xdr:col>81</xdr:col>
      <xdr:colOff>101600</xdr:colOff>
      <xdr:row>54</xdr:row>
      <xdr:rowOff>104699</xdr:rowOff>
    </xdr:to>
    <xdr:sp macro="" textlink="">
      <xdr:nvSpPr>
        <xdr:cNvPr id="597" name="楕円 596"/>
        <xdr:cNvSpPr/>
      </xdr:nvSpPr>
      <xdr:spPr>
        <a:xfrm>
          <a:off x="15430500" y="926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121226</xdr:rowOff>
    </xdr:from>
    <xdr:ext cx="534377" cy="259045"/>
    <xdr:sp macro="" textlink="">
      <xdr:nvSpPr>
        <xdr:cNvPr id="598" name="テキスト ボックス 597"/>
        <xdr:cNvSpPr txBox="1"/>
      </xdr:nvSpPr>
      <xdr:spPr>
        <a:xfrm>
          <a:off x="15214111" y="903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62459</xdr:rowOff>
    </xdr:from>
    <xdr:to>
      <xdr:col>76</xdr:col>
      <xdr:colOff>165100</xdr:colOff>
      <xdr:row>54</xdr:row>
      <xdr:rowOff>164059</xdr:rowOff>
    </xdr:to>
    <xdr:sp macro="" textlink="">
      <xdr:nvSpPr>
        <xdr:cNvPr id="599" name="楕円 598"/>
        <xdr:cNvSpPr/>
      </xdr:nvSpPr>
      <xdr:spPr>
        <a:xfrm>
          <a:off x="14541500" y="932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9136</xdr:rowOff>
    </xdr:from>
    <xdr:ext cx="534377" cy="259045"/>
    <xdr:sp macro="" textlink="">
      <xdr:nvSpPr>
        <xdr:cNvPr id="600" name="テキスト ボックス 599"/>
        <xdr:cNvSpPr txBox="1"/>
      </xdr:nvSpPr>
      <xdr:spPr>
        <a:xfrm>
          <a:off x="14325111" y="909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137954</xdr:rowOff>
    </xdr:from>
    <xdr:to>
      <xdr:col>72</xdr:col>
      <xdr:colOff>38100</xdr:colOff>
      <xdr:row>53</xdr:row>
      <xdr:rowOff>68104</xdr:rowOff>
    </xdr:to>
    <xdr:sp macro="" textlink="">
      <xdr:nvSpPr>
        <xdr:cNvPr id="601" name="楕円 600"/>
        <xdr:cNvSpPr/>
      </xdr:nvSpPr>
      <xdr:spPr>
        <a:xfrm>
          <a:off x="13652500" y="905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84631</xdr:rowOff>
    </xdr:from>
    <xdr:ext cx="534377" cy="259045"/>
    <xdr:sp macro="" textlink="">
      <xdr:nvSpPr>
        <xdr:cNvPr id="602" name="テキスト ボックス 601"/>
        <xdr:cNvSpPr txBox="1"/>
      </xdr:nvSpPr>
      <xdr:spPr>
        <a:xfrm>
          <a:off x="13436111" y="882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54876</xdr:rowOff>
    </xdr:from>
    <xdr:to>
      <xdr:col>67</xdr:col>
      <xdr:colOff>101600</xdr:colOff>
      <xdr:row>56</xdr:row>
      <xdr:rowOff>156476</xdr:rowOff>
    </xdr:to>
    <xdr:sp macro="" textlink="">
      <xdr:nvSpPr>
        <xdr:cNvPr id="603" name="楕円 602"/>
        <xdr:cNvSpPr/>
      </xdr:nvSpPr>
      <xdr:spPr>
        <a:xfrm>
          <a:off x="12763500" y="965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147603</xdr:rowOff>
    </xdr:from>
    <xdr:ext cx="534377" cy="259045"/>
    <xdr:sp macro="" textlink="">
      <xdr:nvSpPr>
        <xdr:cNvPr id="604" name="テキスト ボックス 603"/>
        <xdr:cNvSpPr txBox="1"/>
      </xdr:nvSpPr>
      <xdr:spPr>
        <a:xfrm>
          <a:off x="12547111" y="974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0" name="直線コネクタ 629"/>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3"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4" name="直線コネクタ 633"/>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5" name="直線コネクタ 634"/>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10720</xdr:rowOff>
    </xdr:from>
    <xdr:ext cx="469744" cy="259045"/>
    <xdr:sp macro="" textlink="">
      <xdr:nvSpPr>
        <xdr:cNvPr id="636" name="災害復旧費平均値テキスト"/>
        <xdr:cNvSpPr txBox="1"/>
      </xdr:nvSpPr>
      <xdr:spPr>
        <a:xfrm>
          <a:off x="16370300" y="13383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7" name="フローチャート: 判断 636"/>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39" name="フローチャート: 判断 638"/>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124992</xdr:rowOff>
    </xdr:from>
    <xdr:ext cx="469744" cy="259045"/>
    <xdr:sp macro="" textlink="">
      <xdr:nvSpPr>
        <xdr:cNvPr id="640" name="テキスト ボックス 639"/>
        <xdr:cNvSpPr txBox="1"/>
      </xdr:nvSpPr>
      <xdr:spPr>
        <a:xfrm>
          <a:off x="15246428" y="133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42" name="フローチャート: 判断 641"/>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65687</xdr:rowOff>
    </xdr:from>
    <xdr:ext cx="469744" cy="259045"/>
    <xdr:sp macro="" textlink="">
      <xdr:nvSpPr>
        <xdr:cNvPr id="643" name="テキスト ボックス 642"/>
        <xdr:cNvSpPr txBox="1"/>
      </xdr:nvSpPr>
      <xdr:spPr>
        <a:xfrm>
          <a:off x="14357428" y="1326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5" name="フローチャート: 判断 644"/>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102605</xdr:rowOff>
    </xdr:from>
    <xdr:ext cx="469744" cy="259045"/>
    <xdr:sp macro="" textlink="">
      <xdr:nvSpPr>
        <xdr:cNvPr id="646" name="テキスト ボックス 645"/>
        <xdr:cNvSpPr txBox="1"/>
      </xdr:nvSpPr>
      <xdr:spPr>
        <a:xfrm>
          <a:off x="13468428" y="1330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7" name="フローチャート: 判断 646"/>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97919</xdr:rowOff>
    </xdr:from>
    <xdr:ext cx="469744" cy="259045"/>
    <xdr:sp macro="" textlink="">
      <xdr:nvSpPr>
        <xdr:cNvPr id="648" name="テキスト ボックス 647"/>
        <xdr:cNvSpPr txBox="1"/>
      </xdr:nvSpPr>
      <xdr:spPr>
        <a:xfrm>
          <a:off x="12579428" y="132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4" name="楕円 653"/>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137720</xdr:rowOff>
    </xdr:from>
    <xdr:ext cx="249299" cy="259045"/>
    <xdr:sp macro="" textlink="">
      <xdr:nvSpPr>
        <xdr:cNvPr id="655" name="災害復旧費該当値テキスト"/>
        <xdr:cNvSpPr txBox="1"/>
      </xdr:nvSpPr>
      <xdr:spPr>
        <a:xfrm>
          <a:off x="16370300" y="135108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7" name="直線コネクタ 686"/>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88"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89" name="直線コネクタ 688"/>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0"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1" name="直線コネクタ 690"/>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38215</xdr:rowOff>
    </xdr:from>
    <xdr:to>
      <xdr:col>85</xdr:col>
      <xdr:colOff>127000</xdr:colOff>
      <xdr:row>96</xdr:row>
      <xdr:rowOff>66421</xdr:rowOff>
    </xdr:to>
    <xdr:cxnSp macro="">
      <xdr:nvCxnSpPr>
        <xdr:cNvPr id="692" name="直線コネクタ 691"/>
        <xdr:cNvCxnSpPr/>
      </xdr:nvCxnSpPr>
      <xdr:spPr>
        <a:xfrm flipV="1">
          <a:off x="15481300" y="16497415"/>
          <a:ext cx="838200" cy="2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1210</xdr:rowOff>
    </xdr:from>
    <xdr:ext cx="534377" cy="259045"/>
    <xdr:sp macro="" textlink="">
      <xdr:nvSpPr>
        <xdr:cNvPr id="693" name="公債費平均値テキスト"/>
        <xdr:cNvSpPr txBox="1"/>
      </xdr:nvSpPr>
      <xdr:spPr>
        <a:xfrm>
          <a:off x="16370300" y="1611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4" name="フローチャート: 判断 693"/>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66421</xdr:rowOff>
    </xdr:from>
    <xdr:to>
      <xdr:col>81</xdr:col>
      <xdr:colOff>50800</xdr:colOff>
      <xdr:row>96</xdr:row>
      <xdr:rowOff>75578</xdr:rowOff>
    </xdr:to>
    <xdr:cxnSp macro="">
      <xdr:nvCxnSpPr>
        <xdr:cNvPr id="695" name="直線コネクタ 694"/>
        <xdr:cNvCxnSpPr/>
      </xdr:nvCxnSpPr>
      <xdr:spPr>
        <a:xfrm flipV="1">
          <a:off x="14592300" y="16525621"/>
          <a:ext cx="889000" cy="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6" name="フローチャート: 判断 695"/>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94111</xdr:rowOff>
    </xdr:from>
    <xdr:ext cx="534377" cy="259045"/>
    <xdr:sp macro="" textlink="">
      <xdr:nvSpPr>
        <xdr:cNvPr id="697" name="テキスト ボックス 696"/>
        <xdr:cNvSpPr txBox="1"/>
      </xdr:nvSpPr>
      <xdr:spPr>
        <a:xfrm>
          <a:off x="15214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75578</xdr:rowOff>
    </xdr:from>
    <xdr:to>
      <xdr:col>76</xdr:col>
      <xdr:colOff>114300</xdr:colOff>
      <xdr:row>96</xdr:row>
      <xdr:rowOff>109156</xdr:rowOff>
    </xdr:to>
    <xdr:cxnSp macro="">
      <xdr:nvCxnSpPr>
        <xdr:cNvPr id="698" name="直線コネクタ 697"/>
        <xdr:cNvCxnSpPr/>
      </xdr:nvCxnSpPr>
      <xdr:spPr>
        <a:xfrm flipV="1">
          <a:off x="13703300" y="16534778"/>
          <a:ext cx="889000" cy="33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699" name="フローチャート: 判断 698"/>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132478</xdr:rowOff>
    </xdr:from>
    <xdr:ext cx="534377" cy="259045"/>
    <xdr:sp macro="" textlink="">
      <xdr:nvSpPr>
        <xdr:cNvPr id="700" name="テキスト ボックス 699"/>
        <xdr:cNvSpPr txBox="1"/>
      </xdr:nvSpPr>
      <xdr:spPr>
        <a:xfrm>
          <a:off x="14325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109156</xdr:rowOff>
    </xdr:from>
    <xdr:to>
      <xdr:col>71</xdr:col>
      <xdr:colOff>177800</xdr:colOff>
      <xdr:row>96</xdr:row>
      <xdr:rowOff>156959</xdr:rowOff>
    </xdr:to>
    <xdr:cxnSp macro="">
      <xdr:nvCxnSpPr>
        <xdr:cNvPr id="701" name="直線コネクタ 700"/>
        <xdr:cNvCxnSpPr/>
      </xdr:nvCxnSpPr>
      <xdr:spPr>
        <a:xfrm flipV="1">
          <a:off x="12814300" y="16568356"/>
          <a:ext cx="889000" cy="4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2" name="フローチャート: 判断 701"/>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703" name="テキスト ボックス 702"/>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4" name="フローチャート: 判断 703"/>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705" name="テキスト ボックス 704"/>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158865</xdr:rowOff>
    </xdr:from>
    <xdr:to>
      <xdr:col>85</xdr:col>
      <xdr:colOff>177800</xdr:colOff>
      <xdr:row>96</xdr:row>
      <xdr:rowOff>89015</xdr:rowOff>
    </xdr:to>
    <xdr:sp macro="" textlink="">
      <xdr:nvSpPr>
        <xdr:cNvPr id="711" name="楕円 710"/>
        <xdr:cNvSpPr/>
      </xdr:nvSpPr>
      <xdr:spPr>
        <a:xfrm>
          <a:off x="16268700" y="1644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137292</xdr:rowOff>
    </xdr:from>
    <xdr:ext cx="534377" cy="259045"/>
    <xdr:sp macro="" textlink="">
      <xdr:nvSpPr>
        <xdr:cNvPr id="712" name="公債費該当値テキスト"/>
        <xdr:cNvSpPr txBox="1"/>
      </xdr:nvSpPr>
      <xdr:spPr>
        <a:xfrm>
          <a:off x="16370300" y="16425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15621</xdr:rowOff>
    </xdr:from>
    <xdr:to>
      <xdr:col>81</xdr:col>
      <xdr:colOff>101600</xdr:colOff>
      <xdr:row>96</xdr:row>
      <xdr:rowOff>117221</xdr:rowOff>
    </xdr:to>
    <xdr:sp macro="" textlink="">
      <xdr:nvSpPr>
        <xdr:cNvPr id="713" name="楕円 712"/>
        <xdr:cNvSpPr/>
      </xdr:nvSpPr>
      <xdr:spPr>
        <a:xfrm>
          <a:off x="15430500" y="16474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108348</xdr:rowOff>
    </xdr:from>
    <xdr:ext cx="534377" cy="259045"/>
    <xdr:sp macro="" textlink="">
      <xdr:nvSpPr>
        <xdr:cNvPr id="714" name="テキスト ボックス 713"/>
        <xdr:cNvSpPr txBox="1"/>
      </xdr:nvSpPr>
      <xdr:spPr>
        <a:xfrm>
          <a:off x="15214111" y="1656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24778</xdr:rowOff>
    </xdr:from>
    <xdr:to>
      <xdr:col>76</xdr:col>
      <xdr:colOff>165100</xdr:colOff>
      <xdr:row>96</xdr:row>
      <xdr:rowOff>126378</xdr:rowOff>
    </xdr:to>
    <xdr:sp macro="" textlink="">
      <xdr:nvSpPr>
        <xdr:cNvPr id="715" name="楕円 714"/>
        <xdr:cNvSpPr/>
      </xdr:nvSpPr>
      <xdr:spPr>
        <a:xfrm>
          <a:off x="14541500" y="1648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117505</xdr:rowOff>
    </xdr:from>
    <xdr:ext cx="534377" cy="259045"/>
    <xdr:sp macro="" textlink="">
      <xdr:nvSpPr>
        <xdr:cNvPr id="716" name="テキスト ボックス 715"/>
        <xdr:cNvSpPr txBox="1"/>
      </xdr:nvSpPr>
      <xdr:spPr>
        <a:xfrm>
          <a:off x="14325111" y="165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58356</xdr:rowOff>
    </xdr:from>
    <xdr:to>
      <xdr:col>72</xdr:col>
      <xdr:colOff>38100</xdr:colOff>
      <xdr:row>96</xdr:row>
      <xdr:rowOff>159956</xdr:rowOff>
    </xdr:to>
    <xdr:sp macro="" textlink="">
      <xdr:nvSpPr>
        <xdr:cNvPr id="717" name="楕円 716"/>
        <xdr:cNvSpPr/>
      </xdr:nvSpPr>
      <xdr:spPr>
        <a:xfrm>
          <a:off x="13652500" y="1651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151083</xdr:rowOff>
    </xdr:from>
    <xdr:ext cx="534377" cy="259045"/>
    <xdr:sp macro="" textlink="">
      <xdr:nvSpPr>
        <xdr:cNvPr id="718" name="テキスト ボックス 717"/>
        <xdr:cNvSpPr txBox="1"/>
      </xdr:nvSpPr>
      <xdr:spPr>
        <a:xfrm>
          <a:off x="13436111" y="1661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106159</xdr:rowOff>
    </xdr:from>
    <xdr:to>
      <xdr:col>67</xdr:col>
      <xdr:colOff>101600</xdr:colOff>
      <xdr:row>97</xdr:row>
      <xdr:rowOff>36309</xdr:rowOff>
    </xdr:to>
    <xdr:sp macro="" textlink="">
      <xdr:nvSpPr>
        <xdr:cNvPr id="719" name="楕円 718"/>
        <xdr:cNvSpPr/>
      </xdr:nvSpPr>
      <xdr:spPr>
        <a:xfrm>
          <a:off x="12763500" y="1656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27436</xdr:rowOff>
    </xdr:from>
    <xdr:ext cx="534377" cy="259045"/>
    <xdr:sp macro="" textlink="">
      <xdr:nvSpPr>
        <xdr:cNvPr id="720" name="テキスト ボックス 719"/>
        <xdr:cNvSpPr txBox="1"/>
      </xdr:nvSpPr>
      <xdr:spPr>
        <a:xfrm>
          <a:off x="12547111" y="1665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6" name="直線コネクタ 745"/>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49"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0" name="直線コネクタ 749"/>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2" name="諸支出金平均値テキスト"/>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3" name="フローチャート: 判断 752"/>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5" name="フローチャート: 判断 754"/>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6" name="テキスト ボックス 755"/>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58" name="フローチャート: 判断 757"/>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131589</xdr:rowOff>
    </xdr:from>
    <xdr:ext cx="378565" cy="259045"/>
    <xdr:sp macro="" textlink="">
      <xdr:nvSpPr>
        <xdr:cNvPr id="759" name="テキスト ボックス 758"/>
        <xdr:cNvSpPr txBox="1"/>
      </xdr:nvSpPr>
      <xdr:spPr>
        <a:xfrm>
          <a:off x="20245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61" name="フローチャート: 判断 760"/>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62" name="テキスト ボックス 761"/>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3" name="フローチャート: 判断 762"/>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123425</xdr:rowOff>
    </xdr:from>
    <xdr:ext cx="378565" cy="259045"/>
    <xdr:sp macro="" textlink="">
      <xdr:nvSpPr>
        <xdr:cNvPr id="764" name="テキスト ボックス 763"/>
        <xdr:cNvSpPr txBox="1"/>
      </xdr:nvSpPr>
      <xdr:spPr>
        <a:xfrm>
          <a:off x="18467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類似団体平均に比べ高いものとして議会費</a:t>
          </a:r>
          <a:r>
            <a:rPr kumimoji="1" lang="ja-JP" altLang="ja-JP" sz="1100">
              <a:solidFill>
                <a:sysClr val="windowText" lastClr="000000"/>
              </a:solidFill>
              <a:effectLst/>
              <a:latin typeface="+mn-lt"/>
              <a:ea typeface="+mn-ea"/>
              <a:cs typeface="+mn-cs"/>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土木費</a:t>
          </a:r>
          <a:r>
            <a:rPr kumimoji="1" lang="ja-JP" altLang="ja-JP" sz="1100">
              <a:solidFill>
                <a:sysClr val="windowText" lastClr="000000"/>
              </a:solidFill>
              <a:effectLst/>
              <a:latin typeface="+mn-lt"/>
              <a:ea typeface="+mn-ea"/>
              <a:cs typeface="+mn-cs"/>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消防費が挙げられる。議会費については、議員共済組合負担金や非常勤職員公務災害負担金の減少により歳出額が前年度比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減となったが、少子化により人口が前年度比</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減となり人口減少率が上回ったことで、住民一人当たりのコストが前年度より増加となり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3,878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円となっている。土木費については</a:t>
          </a:r>
          <a:r>
            <a:rPr kumimoji="1" lang="ja-JP" altLang="ja-JP" sz="1100">
              <a:solidFill>
                <a:sysClr val="windowText" lastClr="000000"/>
              </a:solidFill>
              <a:effectLst/>
              <a:latin typeface="+mn-lt"/>
              <a:ea typeface="+mn-ea"/>
              <a:cs typeface="+mn-cs"/>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広域幹線道路整備事業費及び</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JR</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羽鳥駅及び駅前周辺整備事業などの増加により住民一人当たりのコストが前年度より増加となり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82,985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円となっている。消防費については、防災行政無線放送施設整備事業費や消防庁舎改修事業費などの減少により住民一人当たりのコストが前年度より減少となり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25,156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　</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今年度に類似団体平均を下回った教育費については</a:t>
          </a:r>
          <a:r>
            <a:rPr kumimoji="1" lang="ja-JP" altLang="ja-JP" sz="1100">
              <a:solidFill>
                <a:sysClr val="windowText" lastClr="000000"/>
              </a:solidFill>
              <a:effectLst/>
              <a:latin typeface="+mn-lt"/>
              <a:ea typeface="+mn-ea"/>
              <a:cs typeface="+mn-cs"/>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小川南中学校整備事業が完了したことで</a:t>
          </a:r>
          <a:r>
            <a:rPr kumimoji="1" lang="ja-JP" altLang="ja-JP" sz="1100">
              <a:solidFill>
                <a:sysClr val="windowText" lastClr="000000"/>
              </a:solidFill>
              <a:effectLst/>
              <a:latin typeface="+mn-lt"/>
              <a:ea typeface="+mn-ea"/>
              <a:cs typeface="+mn-cs"/>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住民一人当たりのコストが前年度より減少となり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49,506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円となっている。今後は小川南小学校建設事業や玉里学園義務教育学校建設事業など大規模事業が予定されていることから</a:t>
          </a:r>
          <a:r>
            <a:rPr kumimoji="1" lang="ja-JP" altLang="ja-JP" sz="1100">
              <a:solidFill>
                <a:sysClr val="windowText" lastClr="000000"/>
              </a:solidFill>
              <a:effectLst/>
              <a:latin typeface="+mn-lt"/>
              <a:ea typeface="+mn-ea"/>
              <a:cs typeface="+mn-cs"/>
            </a:rPr>
            <a:t>、</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住民一人当たりコストは増加することが見込まれる。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茨城県小美玉市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歳入では前年度比</a:t>
          </a:r>
          <a:r>
            <a:rPr kumimoji="1" lang="en-US" altLang="ja-JP" sz="1400">
              <a:solidFill>
                <a:sysClr val="windowText" lastClr="000000"/>
              </a:solidFill>
              <a:latin typeface="ＭＳ ゴシック" pitchFamily="49" charset="-128"/>
              <a:ea typeface="ＭＳ ゴシック" pitchFamily="49" charset="-128"/>
            </a:rPr>
            <a:t>409</a:t>
          </a:r>
          <a:r>
            <a:rPr kumimoji="1" lang="ja-JP" altLang="en-US" sz="1400">
              <a:solidFill>
                <a:sysClr val="windowText" lastClr="000000"/>
              </a:solidFill>
              <a:latin typeface="ＭＳ ゴシック" pitchFamily="49" charset="-128"/>
              <a:ea typeface="ＭＳ ゴシック" pitchFamily="49" charset="-128"/>
            </a:rPr>
            <a:t>百万円の減</a:t>
          </a:r>
          <a:r>
            <a:rPr kumimoji="1" lang="ja-JP" altLang="ja-JP" sz="1400">
              <a:solidFill>
                <a:sysClr val="windowText" lastClr="000000"/>
              </a:solidFill>
              <a:effectLst/>
              <a:latin typeface="+mn-lt"/>
              <a:ea typeface="+mn-ea"/>
              <a:cs typeface="+mn-cs"/>
            </a:rPr>
            <a:t>、</a:t>
          </a:r>
          <a:r>
            <a:rPr kumimoji="1" lang="ja-JP" altLang="en-US" sz="1400">
              <a:solidFill>
                <a:sysClr val="windowText" lastClr="000000"/>
              </a:solidFill>
              <a:latin typeface="ＭＳ ゴシック" pitchFamily="49" charset="-128"/>
              <a:ea typeface="ＭＳ ゴシック" pitchFamily="49" charset="-128"/>
            </a:rPr>
            <a:t>歳出では前年度比</a:t>
          </a:r>
          <a:r>
            <a:rPr kumimoji="1" lang="en-US" altLang="ja-JP" sz="1400">
              <a:solidFill>
                <a:sysClr val="windowText" lastClr="000000"/>
              </a:solidFill>
              <a:latin typeface="ＭＳ ゴシック" pitchFamily="49" charset="-128"/>
              <a:ea typeface="ＭＳ ゴシック" pitchFamily="49" charset="-128"/>
            </a:rPr>
            <a:t>791</a:t>
          </a:r>
          <a:r>
            <a:rPr kumimoji="1" lang="ja-JP" altLang="en-US" sz="1400">
              <a:solidFill>
                <a:sysClr val="windowText" lastClr="000000"/>
              </a:solidFill>
              <a:latin typeface="ＭＳ ゴシック" pitchFamily="49" charset="-128"/>
              <a:ea typeface="ＭＳ ゴシック" pitchFamily="49" charset="-128"/>
            </a:rPr>
            <a:t>百万円の減となった。単年度収支で対前年度比</a:t>
          </a:r>
          <a:r>
            <a:rPr kumimoji="1" lang="en-US" altLang="ja-JP" sz="1400">
              <a:solidFill>
                <a:sysClr val="windowText" lastClr="000000"/>
              </a:solidFill>
              <a:latin typeface="ＭＳ ゴシック" pitchFamily="49" charset="-128"/>
              <a:ea typeface="ＭＳ ゴシック" pitchFamily="49" charset="-128"/>
            </a:rPr>
            <a:t>307</a:t>
          </a:r>
          <a:r>
            <a:rPr kumimoji="1" lang="ja-JP" altLang="en-US" sz="1400">
              <a:solidFill>
                <a:sysClr val="windowText" lastClr="000000"/>
              </a:solidFill>
              <a:latin typeface="ＭＳ ゴシック" pitchFamily="49" charset="-128"/>
              <a:ea typeface="ＭＳ ゴシック" pitchFamily="49" charset="-128"/>
            </a:rPr>
            <a:t>百万円の増</a:t>
          </a:r>
          <a:r>
            <a:rPr kumimoji="1" lang="ja-JP" altLang="ja-JP" sz="1400">
              <a:solidFill>
                <a:sysClr val="windowText" lastClr="000000"/>
              </a:solidFill>
              <a:effectLst/>
              <a:latin typeface="+mn-lt"/>
              <a:ea typeface="+mn-ea"/>
              <a:cs typeface="+mn-cs"/>
            </a:rPr>
            <a:t>、</a:t>
          </a:r>
          <a:r>
            <a:rPr kumimoji="1" lang="ja-JP" altLang="en-US" sz="1400">
              <a:solidFill>
                <a:sysClr val="windowText" lastClr="000000"/>
              </a:solidFill>
              <a:latin typeface="ＭＳ ゴシック" pitchFamily="49" charset="-128"/>
              <a:ea typeface="ＭＳ ゴシック" pitchFamily="49" charset="-128"/>
            </a:rPr>
            <a:t>実質単年度収支で対前年度比</a:t>
          </a:r>
          <a:r>
            <a:rPr kumimoji="1" lang="en-US" altLang="ja-JP" sz="1400">
              <a:solidFill>
                <a:sysClr val="windowText" lastClr="000000"/>
              </a:solidFill>
              <a:latin typeface="ＭＳ ゴシック" pitchFamily="49" charset="-128"/>
              <a:ea typeface="ＭＳ ゴシック" pitchFamily="49" charset="-128"/>
            </a:rPr>
            <a:t>142</a:t>
          </a:r>
          <a:r>
            <a:rPr kumimoji="1" lang="ja-JP" altLang="en-US" sz="1400">
              <a:solidFill>
                <a:sysClr val="windowText" lastClr="000000"/>
              </a:solidFill>
              <a:latin typeface="ＭＳ ゴシック" pitchFamily="49" charset="-128"/>
              <a:ea typeface="ＭＳ ゴシック" pitchFamily="49" charset="-128"/>
            </a:rPr>
            <a:t>百万円の増となり、ともに黒字となった。</a:t>
          </a:r>
        </a:p>
        <a:p>
          <a:r>
            <a:rPr kumimoji="1" lang="ja-JP" altLang="en-US" sz="1400">
              <a:solidFill>
                <a:sysClr val="windowText" lastClr="000000"/>
              </a:solidFill>
              <a:latin typeface="ＭＳ ゴシック" pitchFamily="49" charset="-128"/>
              <a:ea typeface="ＭＳ ゴシック" pitchFamily="49" charset="-128"/>
            </a:rPr>
            <a:t>　また、財政調整基金を繰入したことで基金残高が</a:t>
          </a:r>
          <a:r>
            <a:rPr kumimoji="1" lang="en-US" altLang="ja-JP" sz="1400">
              <a:solidFill>
                <a:sysClr val="windowText" lastClr="000000"/>
              </a:solidFill>
              <a:latin typeface="ＭＳ ゴシック" pitchFamily="49" charset="-128"/>
              <a:ea typeface="ＭＳ ゴシック" pitchFamily="49" charset="-128"/>
            </a:rPr>
            <a:t>219</a:t>
          </a:r>
          <a:r>
            <a:rPr kumimoji="1" lang="ja-JP" altLang="en-US" sz="1400">
              <a:solidFill>
                <a:sysClr val="windowText" lastClr="000000"/>
              </a:solidFill>
              <a:latin typeface="ＭＳ ゴシック" pitchFamily="49" charset="-128"/>
              <a:ea typeface="ＭＳ ゴシック" pitchFamily="49" charset="-128"/>
            </a:rPr>
            <a:t>百万円の減となり</a:t>
          </a:r>
          <a:r>
            <a:rPr kumimoji="1" lang="ja-JP" altLang="ja-JP" sz="1400">
              <a:solidFill>
                <a:sysClr val="windowText" lastClr="000000"/>
              </a:solidFill>
              <a:effectLst/>
              <a:latin typeface="+mn-lt"/>
              <a:ea typeface="+mn-ea"/>
              <a:cs typeface="+mn-cs"/>
            </a:rPr>
            <a:t>、</a:t>
          </a:r>
          <a:r>
            <a:rPr kumimoji="1" lang="ja-JP" altLang="en-US" sz="1400">
              <a:solidFill>
                <a:sysClr val="windowText" lastClr="000000"/>
              </a:solidFill>
              <a:latin typeface="ＭＳ ゴシック" pitchFamily="49" charset="-128"/>
              <a:ea typeface="ＭＳ ゴシック" pitchFamily="49" charset="-128"/>
            </a:rPr>
            <a:t>財政調整基金残高の比率は前年度より低下している。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茨城県小美玉市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ＭＳ ゴシック" pitchFamily="49" charset="-128"/>
              <a:ea typeface="ＭＳ ゴシック" pitchFamily="49" charset="-128"/>
            </a:rPr>
            <a:t>　前年度に引き続き全会計において黒字であった。一般会計では、歳入で一本算定への縮減期間に入ったこと等による普通交付税の減少、歳出で高齢化にともなう扶助費の増加や大規模事業の本格化による普通建設事業費・公債費の増加により、厳しい財政状況になっているが</a:t>
          </a:r>
          <a:r>
            <a:rPr kumimoji="1" lang="ja-JP" altLang="en-US" sz="1600">
              <a:solidFill>
                <a:sysClr val="windowText" lastClr="000000"/>
              </a:solidFill>
              <a:latin typeface="ＭＳ ゴシック" pitchFamily="49" charset="-128"/>
              <a:ea typeface="ＭＳ ゴシック" pitchFamily="49" charset="-128"/>
            </a:rPr>
            <a:t>、</a:t>
          </a:r>
          <a:r>
            <a:rPr kumimoji="1" lang="ja-JP" altLang="en-US" sz="1600">
              <a:latin typeface="ＭＳ ゴシック" pitchFamily="49" charset="-128"/>
              <a:ea typeface="ＭＳ ゴシック" pitchFamily="49" charset="-128"/>
            </a:rPr>
            <a:t>継続して黒字額を保っている。また特別会計等においても、国民健康保険特別会計・下水道事業特別会計・農業集落排水事業特別会計・戸別浄化槽事業特別会計にて、一般会計繰入金が減少となった。今後は高齢化にともなう扶助費・繰出金の増加、公共施設の老朽化による普通建設事業費の増加が見込まれることから、引き続き全会計において黒字を維持できるよう施設の統廃合や経費の適正化、保険料・使用料の見直し等を着実に実施し安定的な経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23745928</v>
      </c>
      <c r="BO4" s="410"/>
      <c r="BP4" s="410"/>
      <c r="BQ4" s="410"/>
      <c r="BR4" s="410"/>
      <c r="BS4" s="410"/>
      <c r="BT4" s="410"/>
      <c r="BU4" s="411"/>
      <c r="BV4" s="409">
        <v>24154983</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7.1</v>
      </c>
      <c r="CU4" s="416"/>
      <c r="CV4" s="416"/>
      <c r="CW4" s="416"/>
      <c r="CX4" s="416"/>
      <c r="CY4" s="416"/>
      <c r="CZ4" s="416"/>
      <c r="DA4" s="417"/>
      <c r="DB4" s="415">
        <v>4.5</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22611531</v>
      </c>
      <c r="BO5" s="447"/>
      <c r="BP5" s="447"/>
      <c r="BQ5" s="447"/>
      <c r="BR5" s="447"/>
      <c r="BS5" s="447"/>
      <c r="BT5" s="447"/>
      <c r="BU5" s="448"/>
      <c r="BV5" s="446">
        <v>23402719</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88.8</v>
      </c>
      <c r="CU5" s="444"/>
      <c r="CV5" s="444"/>
      <c r="CW5" s="444"/>
      <c r="CX5" s="444"/>
      <c r="CY5" s="444"/>
      <c r="CZ5" s="444"/>
      <c r="DA5" s="445"/>
      <c r="DB5" s="443">
        <v>87.3</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1134397</v>
      </c>
      <c r="BO6" s="447"/>
      <c r="BP6" s="447"/>
      <c r="BQ6" s="447"/>
      <c r="BR6" s="447"/>
      <c r="BS6" s="447"/>
      <c r="BT6" s="447"/>
      <c r="BU6" s="448"/>
      <c r="BV6" s="446">
        <v>752264</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94.5</v>
      </c>
      <c r="CU6" s="484"/>
      <c r="CV6" s="484"/>
      <c r="CW6" s="484"/>
      <c r="CX6" s="484"/>
      <c r="CY6" s="484"/>
      <c r="CZ6" s="484"/>
      <c r="DA6" s="485"/>
      <c r="DB6" s="483">
        <v>92.7</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87</v>
      </c>
      <c r="AV7" s="479"/>
      <c r="AW7" s="479"/>
      <c r="AX7" s="479"/>
      <c r="AY7" s="480" t="s">
        <v>98</v>
      </c>
      <c r="AZ7" s="481"/>
      <c r="BA7" s="481"/>
      <c r="BB7" s="481"/>
      <c r="BC7" s="481"/>
      <c r="BD7" s="481"/>
      <c r="BE7" s="481"/>
      <c r="BF7" s="481"/>
      <c r="BG7" s="481"/>
      <c r="BH7" s="481"/>
      <c r="BI7" s="481"/>
      <c r="BJ7" s="481"/>
      <c r="BK7" s="481"/>
      <c r="BL7" s="481"/>
      <c r="BM7" s="482"/>
      <c r="BN7" s="446">
        <v>220519</v>
      </c>
      <c r="BO7" s="447"/>
      <c r="BP7" s="447"/>
      <c r="BQ7" s="447"/>
      <c r="BR7" s="447"/>
      <c r="BS7" s="447"/>
      <c r="BT7" s="447"/>
      <c r="BU7" s="448"/>
      <c r="BV7" s="446">
        <v>155985</v>
      </c>
      <c r="BW7" s="447"/>
      <c r="BX7" s="447"/>
      <c r="BY7" s="447"/>
      <c r="BZ7" s="447"/>
      <c r="CA7" s="447"/>
      <c r="CB7" s="447"/>
      <c r="CC7" s="448"/>
      <c r="CD7" s="449" t="s">
        <v>99</v>
      </c>
      <c r="CE7" s="450"/>
      <c r="CF7" s="450"/>
      <c r="CG7" s="450"/>
      <c r="CH7" s="450"/>
      <c r="CI7" s="450"/>
      <c r="CJ7" s="450"/>
      <c r="CK7" s="450"/>
      <c r="CL7" s="450"/>
      <c r="CM7" s="450"/>
      <c r="CN7" s="450"/>
      <c r="CO7" s="450"/>
      <c r="CP7" s="450"/>
      <c r="CQ7" s="450"/>
      <c r="CR7" s="450"/>
      <c r="CS7" s="451"/>
      <c r="CT7" s="446">
        <v>12783511</v>
      </c>
      <c r="CU7" s="447"/>
      <c r="CV7" s="447"/>
      <c r="CW7" s="447"/>
      <c r="CX7" s="447"/>
      <c r="CY7" s="447"/>
      <c r="CZ7" s="447"/>
      <c r="DA7" s="448"/>
      <c r="DB7" s="446">
        <v>13153888</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100</v>
      </c>
      <c r="AN8" s="476"/>
      <c r="AO8" s="476"/>
      <c r="AP8" s="476"/>
      <c r="AQ8" s="476"/>
      <c r="AR8" s="476"/>
      <c r="AS8" s="476"/>
      <c r="AT8" s="477"/>
      <c r="AU8" s="478" t="s">
        <v>87</v>
      </c>
      <c r="AV8" s="479"/>
      <c r="AW8" s="479"/>
      <c r="AX8" s="479"/>
      <c r="AY8" s="480" t="s">
        <v>101</v>
      </c>
      <c r="AZ8" s="481"/>
      <c r="BA8" s="481"/>
      <c r="BB8" s="481"/>
      <c r="BC8" s="481"/>
      <c r="BD8" s="481"/>
      <c r="BE8" s="481"/>
      <c r="BF8" s="481"/>
      <c r="BG8" s="481"/>
      <c r="BH8" s="481"/>
      <c r="BI8" s="481"/>
      <c r="BJ8" s="481"/>
      <c r="BK8" s="481"/>
      <c r="BL8" s="481"/>
      <c r="BM8" s="482"/>
      <c r="BN8" s="446">
        <v>913878</v>
      </c>
      <c r="BO8" s="447"/>
      <c r="BP8" s="447"/>
      <c r="BQ8" s="447"/>
      <c r="BR8" s="447"/>
      <c r="BS8" s="447"/>
      <c r="BT8" s="447"/>
      <c r="BU8" s="448"/>
      <c r="BV8" s="446">
        <v>596279</v>
      </c>
      <c r="BW8" s="447"/>
      <c r="BX8" s="447"/>
      <c r="BY8" s="447"/>
      <c r="BZ8" s="447"/>
      <c r="CA8" s="447"/>
      <c r="CB8" s="447"/>
      <c r="CC8" s="448"/>
      <c r="CD8" s="449" t="s">
        <v>102</v>
      </c>
      <c r="CE8" s="450"/>
      <c r="CF8" s="450"/>
      <c r="CG8" s="450"/>
      <c r="CH8" s="450"/>
      <c r="CI8" s="450"/>
      <c r="CJ8" s="450"/>
      <c r="CK8" s="450"/>
      <c r="CL8" s="450"/>
      <c r="CM8" s="450"/>
      <c r="CN8" s="450"/>
      <c r="CO8" s="450"/>
      <c r="CP8" s="450"/>
      <c r="CQ8" s="450"/>
      <c r="CR8" s="450"/>
      <c r="CS8" s="451"/>
      <c r="CT8" s="486">
        <v>0.62</v>
      </c>
      <c r="CU8" s="487"/>
      <c r="CV8" s="487"/>
      <c r="CW8" s="487"/>
      <c r="CX8" s="487"/>
      <c r="CY8" s="487"/>
      <c r="CZ8" s="487"/>
      <c r="DA8" s="488"/>
      <c r="DB8" s="486">
        <v>0.62</v>
      </c>
      <c r="DC8" s="487"/>
      <c r="DD8" s="487"/>
      <c r="DE8" s="487"/>
      <c r="DF8" s="487"/>
      <c r="DG8" s="487"/>
      <c r="DH8" s="487"/>
      <c r="DI8" s="488"/>
      <c r="DJ8" s="165"/>
      <c r="DK8" s="165"/>
      <c r="DL8" s="165"/>
      <c r="DM8" s="165"/>
      <c r="DN8" s="165"/>
      <c r="DO8" s="165"/>
    </row>
    <row r="9" spans="1:119" ht="18.75" customHeight="1" thickBot="1">
      <c r="A9" s="166"/>
      <c r="B9" s="440" t="s">
        <v>103</v>
      </c>
      <c r="C9" s="441"/>
      <c r="D9" s="441"/>
      <c r="E9" s="441"/>
      <c r="F9" s="441"/>
      <c r="G9" s="441"/>
      <c r="H9" s="441"/>
      <c r="I9" s="441"/>
      <c r="J9" s="441"/>
      <c r="K9" s="489"/>
      <c r="L9" s="490" t="s">
        <v>104</v>
      </c>
      <c r="M9" s="491"/>
      <c r="N9" s="491"/>
      <c r="O9" s="491"/>
      <c r="P9" s="491"/>
      <c r="Q9" s="492"/>
      <c r="R9" s="493">
        <v>50911</v>
      </c>
      <c r="S9" s="494"/>
      <c r="T9" s="494"/>
      <c r="U9" s="494"/>
      <c r="V9" s="495"/>
      <c r="W9" s="403" t="s">
        <v>105</v>
      </c>
      <c r="X9" s="404"/>
      <c r="Y9" s="404"/>
      <c r="Z9" s="404"/>
      <c r="AA9" s="404"/>
      <c r="AB9" s="404"/>
      <c r="AC9" s="404"/>
      <c r="AD9" s="404"/>
      <c r="AE9" s="404"/>
      <c r="AF9" s="404"/>
      <c r="AG9" s="404"/>
      <c r="AH9" s="404"/>
      <c r="AI9" s="404"/>
      <c r="AJ9" s="404"/>
      <c r="AK9" s="404"/>
      <c r="AL9" s="405"/>
      <c r="AM9" s="475" t="s">
        <v>106</v>
      </c>
      <c r="AN9" s="476"/>
      <c r="AO9" s="476"/>
      <c r="AP9" s="476"/>
      <c r="AQ9" s="476"/>
      <c r="AR9" s="476"/>
      <c r="AS9" s="476"/>
      <c r="AT9" s="477"/>
      <c r="AU9" s="478" t="s">
        <v>87</v>
      </c>
      <c r="AV9" s="479"/>
      <c r="AW9" s="479"/>
      <c r="AX9" s="479"/>
      <c r="AY9" s="480" t="s">
        <v>107</v>
      </c>
      <c r="AZ9" s="481"/>
      <c r="BA9" s="481"/>
      <c r="BB9" s="481"/>
      <c r="BC9" s="481"/>
      <c r="BD9" s="481"/>
      <c r="BE9" s="481"/>
      <c r="BF9" s="481"/>
      <c r="BG9" s="481"/>
      <c r="BH9" s="481"/>
      <c r="BI9" s="481"/>
      <c r="BJ9" s="481"/>
      <c r="BK9" s="481"/>
      <c r="BL9" s="481"/>
      <c r="BM9" s="482"/>
      <c r="BN9" s="446">
        <v>317599</v>
      </c>
      <c r="BO9" s="447"/>
      <c r="BP9" s="447"/>
      <c r="BQ9" s="447"/>
      <c r="BR9" s="447"/>
      <c r="BS9" s="447"/>
      <c r="BT9" s="447"/>
      <c r="BU9" s="448"/>
      <c r="BV9" s="446">
        <v>11071</v>
      </c>
      <c r="BW9" s="447"/>
      <c r="BX9" s="447"/>
      <c r="BY9" s="447"/>
      <c r="BZ9" s="447"/>
      <c r="CA9" s="447"/>
      <c r="CB9" s="447"/>
      <c r="CC9" s="448"/>
      <c r="CD9" s="449" t="s">
        <v>108</v>
      </c>
      <c r="CE9" s="450"/>
      <c r="CF9" s="450"/>
      <c r="CG9" s="450"/>
      <c r="CH9" s="450"/>
      <c r="CI9" s="450"/>
      <c r="CJ9" s="450"/>
      <c r="CK9" s="450"/>
      <c r="CL9" s="450"/>
      <c r="CM9" s="450"/>
      <c r="CN9" s="450"/>
      <c r="CO9" s="450"/>
      <c r="CP9" s="450"/>
      <c r="CQ9" s="450"/>
      <c r="CR9" s="450"/>
      <c r="CS9" s="451"/>
      <c r="CT9" s="443">
        <v>13.2</v>
      </c>
      <c r="CU9" s="444"/>
      <c r="CV9" s="444"/>
      <c r="CW9" s="444"/>
      <c r="CX9" s="444"/>
      <c r="CY9" s="444"/>
      <c r="CZ9" s="444"/>
      <c r="DA9" s="445"/>
      <c r="DB9" s="443">
        <v>12.6</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109</v>
      </c>
      <c r="M10" s="476"/>
      <c r="N10" s="476"/>
      <c r="O10" s="476"/>
      <c r="P10" s="476"/>
      <c r="Q10" s="477"/>
      <c r="R10" s="497">
        <v>52279</v>
      </c>
      <c r="S10" s="498"/>
      <c r="T10" s="498"/>
      <c r="U10" s="498"/>
      <c r="V10" s="499"/>
      <c r="W10" s="434"/>
      <c r="X10" s="435"/>
      <c r="Y10" s="435"/>
      <c r="Z10" s="435"/>
      <c r="AA10" s="435"/>
      <c r="AB10" s="435"/>
      <c r="AC10" s="435"/>
      <c r="AD10" s="435"/>
      <c r="AE10" s="435"/>
      <c r="AF10" s="435"/>
      <c r="AG10" s="435"/>
      <c r="AH10" s="435"/>
      <c r="AI10" s="435"/>
      <c r="AJ10" s="435"/>
      <c r="AK10" s="435"/>
      <c r="AL10" s="438"/>
      <c r="AM10" s="475" t="s">
        <v>110</v>
      </c>
      <c r="AN10" s="476"/>
      <c r="AO10" s="476"/>
      <c r="AP10" s="476"/>
      <c r="AQ10" s="476"/>
      <c r="AR10" s="476"/>
      <c r="AS10" s="476"/>
      <c r="AT10" s="477"/>
      <c r="AU10" s="478" t="s">
        <v>111</v>
      </c>
      <c r="AV10" s="479"/>
      <c r="AW10" s="479"/>
      <c r="AX10" s="479"/>
      <c r="AY10" s="480" t="s">
        <v>112</v>
      </c>
      <c r="AZ10" s="481"/>
      <c r="BA10" s="481"/>
      <c r="BB10" s="481"/>
      <c r="BC10" s="481"/>
      <c r="BD10" s="481"/>
      <c r="BE10" s="481"/>
      <c r="BF10" s="481"/>
      <c r="BG10" s="481"/>
      <c r="BH10" s="481"/>
      <c r="BI10" s="481"/>
      <c r="BJ10" s="481"/>
      <c r="BK10" s="481"/>
      <c r="BL10" s="481"/>
      <c r="BM10" s="482"/>
      <c r="BN10" s="446">
        <v>1926</v>
      </c>
      <c r="BO10" s="447"/>
      <c r="BP10" s="447"/>
      <c r="BQ10" s="447"/>
      <c r="BR10" s="447"/>
      <c r="BS10" s="447"/>
      <c r="BT10" s="447"/>
      <c r="BU10" s="448"/>
      <c r="BV10" s="446">
        <v>1979</v>
      </c>
      <c r="BW10" s="447"/>
      <c r="BX10" s="447"/>
      <c r="BY10" s="447"/>
      <c r="BZ10" s="447"/>
      <c r="CA10" s="447"/>
      <c r="CB10" s="447"/>
      <c r="CC10" s="448"/>
      <c r="CD10" s="170" t="s">
        <v>113</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114</v>
      </c>
      <c r="M11" s="501"/>
      <c r="N11" s="501"/>
      <c r="O11" s="501"/>
      <c r="P11" s="501"/>
      <c r="Q11" s="502"/>
      <c r="R11" s="503" t="s">
        <v>115</v>
      </c>
      <c r="S11" s="504"/>
      <c r="T11" s="504"/>
      <c r="U11" s="504"/>
      <c r="V11" s="505"/>
      <c r="W11" s="434"/>
      <c r="X11" s="435"/>
      <c r="Y11" s="435"/>
      <c r="Z11" s="435"/>
      <c r="AA11" s="435"/>
      <c r="AB11" s="435"/>
      <c r="AC11" s="435"/>
      <c r="AD11" s="435"/>
      <c r="AE11" s="435"/>
      <c r="AF11" s="435"/>
      <c r="AG11" s="435"/>
      <c r="AH11" s="435"/>
      <c r="AI11" s="435"/>
      <c r="AJ11" s="435"/>
      <c r="AK11" s="435"/>
      <c r="AL11" s="438"/>
      <c r="AM11" s="475" t="s">
        <v>116</v>
      </c>
      <c r="AN11" s="476"/>
      <c r="AO11" s="476"/>
      <c r="AP11" s="476"/>
      <c r="AQ11" s="476"/>
      <c r="AR11" s="476"/>
      <c r="AS11" s="476"/>
      <c r="AT11" s="477"/>
      <c r="AU11" s="478" t="s">
        <v>117</v>
      </c>
      <c r="AV11" s="479"/>
      <c r="AW11" s="479"/>
      <c r="AX11" s="479"/>
      <c r="AY11" s="480" t="s">
        <v>118</v>
      </c>
      <c r="AZ11" s="481"/>
      <c r="BA11" s="481"/>
      <c r="BB11" s="481"/>
      <c r="BC11" s="481"/>
      <c r="BD11" s="481"/>
      <c r="BE11" s="481"/>
      <c r="BF11" s="481"/>
      <c r="BG11" s="481"/>
      <c r="BH11" s="481"/>
      <c r="BI11" s="481"/>
      <c r="BJ11" s="481"/>
      <c r="BK11" s="481"/>
      <c r="BL11" s="481"/>
      <c r="BM11" s="482"/>
      <c r="BN11" s="446">
        <v>56383</v>
      </c>
      <c r="BO11" s="447"/>
      <c r="BP11" s="447"/>
      <c r="BQ11" s="447"/>
      <c r="BR11" s="447"/>
      <c r="BS11" s="447"/>
      <c r="BT11" s="447"/>
      <c r="BU11" s="448"/>
      <c r="BV11" s="446">
        <v>0</v>
      </c>
      <c r="BW11" s="447"/>
      <c r="BX11" s="447"/>
      <c r="BY11" s="447"/>
      <c r="BZ11" s="447"/>
      <c r="CA11" s="447"/>
      <c r="CB11" s="447"/>
      <c r="CC11" s="448"/>
      <c r="CD11" s="449" t="s">
        <v>119</v>
      </c>
      <c r="CE11" s="450"/>
      <c r="CF11" s="450"/>
      <c r="CG11" s="450"/>
      <c r="CH11" s="450"/>
      <c r="CI11" s="450"/>
      <c r="CJ11" s="450"/>
      <c r="CK11" s="450"/>
      <c r="CL11" s="450"/>
      <c r="CM11" s="450"/>
      <c r="CN11" s="450"/>
      <c r="CO11" s="450"/>
      <c r="CP11" s="450"/>
      <c r="CQ11" s="450"/>
      <c r="CR11" s="450"/>
      <c r="CS11" s="451"/>
      <c r="CT11" s="486" t="s">
        <v>120</v>
      </c>
      <c r="CU11" s="487"/>
      <c r="CV11" s="487"/>
      <c r="CW11" s="487"/>
      <c r="CX11" s="487"/>
      <c r="CY11" s="487"/>
      <c r="CZ11" s="487"/>
      <c r="DA11" s="488"/>
      <c r="DB11" s="486" t="s">
        <v>120</v>
      </c>
      <c r="DC11" s="487"/>
      <c r="DD11" s="487"/>
      <c r="DE11" s="487"/>
      <c r="DF11" s="487"/>
      <c r="DG11" s="487"/>
      <c r="DH11" s="487"/>
      <c r="DI11" s="488"/>
      <c r="DJ11" s="165"/>
      <c r="DK11" s="165"/>
      <c r="DL11" s="165"/>
      <c r="DM11" s="165"/>
      <c r="DN11" s="165"/>
      <c r="DO11" s="165"/>
    </row>
    <row r="12" spans="1:119" ht="18.75" customHeight="1">
      <c r="A12" s="166"/>
      <c r="B12" s="506" t="s">
        <v>121</v>
      </c>
      <c r="C12" s="507"/>
      <c r="D12" s="507"/>
      <c r="E12" s="507"/>
      <c r="F12" s="507"/>
      <c r="G12" s="507"/>
      <c r="H12" s="507"/>
      <c r="I12" s="507"/>
      <c r="J12" s="507"/>
      <c r="K12" s="508"/>
      <c r="L12" s="515" t="s">
        <v>122</v>
      </c>
      <c r="M12" s="516"/>
      <c r="N12" s="516"/>
      <c r="O12" s="516"/>
      <c r="P12" s="516"/>
      <c r="Q12" s="517"/>
      <c r="R12" s="518">
        <v>51747</v>
      </c>
      <c r="S12" s="519"/>
      <c r="T12" s="519"/>
      <c r="U12" s="519"/>
      <c r="V12" s="520"/>
      <c r="W12" s="521" t="s">
        <v>1</v>
      </c>
      <c r="X12" s="479"/>
      <c r="Y12" s="479"/>
      <c r="Z12" s="479"/>
      <c r="AA12" s="479"/>
      <c r="AB12" s="522"/>
      <c r="AC12" s="478" t="s">
        <v>123</v>
      </c>
      <c r="AD12" s="479"/>
      <c r="AE12" s="479"/>
      <c r="AF12" s="479"/>
      <c r="AG12" s="522"/>
      <c r="AH12" s="478" t="s">
        <v>124</v>
      </c>
      <c r="AI12" s="479"/>
      <c r="AJ12" s="479"/>
      <c r="AK12" s="479"/>
      <c r="AL12" s="523"/>
      <c r="AM12" s="475" t="s">
        <v>125</v>
      </c>
      <c r="AN12" s="476"/>
      <c r="AO12" s="476"/>
      <c r="AP12" s="476"/>
      <c r="AQ12" s="476"/>
      <c r="AR12" s="476"/>
      <c r="AS12" s="476"/>
      <c r="AT12" s="477"/>
      <c r="AU12" s="478" t="s">
        <v>126</v>
      </c>
      <c r="AV12" s="479"/>
      <c r="AW12" s="479"/>
      <c r="AX12" s="479"/>
      <c r="AY12" s="480" t="s">
        <v>127</v>
      </c>
      <c r="AZ12" s="481"/>
      <c r="BA12" s="481"/>
      <c r="BB12" s="481"/>
      <c r="BC12" s="481"/>
      <c r="BD12" s="481"/>
      <c r="BE12" s="481"/>
      <c r="BF12" s="481"/>
      <c r="BG12" s="481"/>
      <c r="BH12" s="481"/>
      <c r="BI12" s="481"/>
      <c r="BJ12" s="481"/>
      <c r="BK12" s="481"/>
      <c r="BL12" s="481"/>
      <c r="BM12" s="482"/>
      <c r="BN12" s="446">
        <v>220954</v>
      </c>
      <c r="BO12" s="447"/>
      <c r="BP12" s="447"/>
      <c r="BQ12" s="447"/>
      <c r="BR12" s="447"/>
      <c r="BS12" s="447"/>
      <c r="BT12" s="447"/>
      <c r="BU12" s="448"/>
      <c r="BV12" s="446">
        <v>0</v>
      </c>
      <c r="BW12" s="447"/>
      <c r="BX12" s="447"/>
      <c r="BY12" s="447"/>
      <c r="BZ12" s="447"/>
      <c r="CA12" s="447"/>
      <c r="CB12" s="447"/>
      <c r="CC12" s="448"/>
      <c r="CD12" s="449" t="s">
        <v>128</v>
      </c>
      <c r="CE12" s="450"/>
      <c r="CF12" s="450"/>
      <c r="CG12" s="450"/>
      <c r="CH12" s="450"/>
      <c r="CI12" s="450"/>
      <c r="CJ12" s="450"/>
      <c r="CK12" s="450"/>
      <c r="CL12" s="450"/>
      <c r="CM12" s="450"/>
      <c r="CN12" s="450"/>
      <c r="CO12" s="450"/>
      <c r="CP12" s="450"/>
      <c r="CQ12" s="450"/>
      <c r="CR12" s="450"/>
      <c r="CS12" s="451"/>
      <c r="CT12" s="486" t="s">
        <v>129</v>
      </c>
      <c r="CU12" s="487"/>
      <c r="CV12" s="487"/>
      <c r="CW12" s="487"/>
      <c r="CX12" s="487"/>
      <c r="CY12" s="487"/>
      <c r="CZ12" s="487"/>
      <c r="DA12" s="488"/>
      <c r="DB12" s="486" t="s">
        <v>129</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130</v>
      </c>
      <c r="N13" s="535"/>
      <c r="O13" s="535"/>
      <c r="P13" s="535"/>
      <c r="Q13" s="536"/>
      <c r="R13" s="527">
        <v>50355</v>
      </c>
      <c r="S13" s="528"/>
      <c r="T13" s="528"/>
      <c r="U13" s="528"/>
      <c r="V13" s="529"/>
      <c r="W13" s="462" t="s">
        <v>131</v>
      </c>
      <c r="X13" s="463"/>
      <c r="Y13" s="463"/>
      <c r="Z13" s="463"/>
      <c r="AA13" s="463"/>
      <c r="AB13" s="453"/>
      <c r="AC13" s="497">
        <v>2989</v>
      </c>
      <c r="AD13" s="498"/>
      <c r="AE13" s="498"/>
      <c r="AF13" s="498"/>
      <c r="AG13" s="537"/>
      <c r="AH13" s="497">
        <v>3317</v>
      </c>
      <c r="AI13" s="498"/>
      <c r="AJ13" s="498"/>
      <c r="AK13" s="498"/>
      <c r="AL13" s="499"/>
      <c r="AM13" s="475" t="s">
        <v>132</v>
      </c>
      <c r="AN13" s="476"/>
      <c r="AO13" s="476"/>
      <c r="AP13" s="476"/>
      <c r="AQ13" s="476"/>
      <c r="AR13" s="476"/>
      <c r="AS13" s="476"/>
      <c r="AT13" s="477"/>
      <c r="AU13" s="478" t="s">
        <v>133</v>
      </c>
      <c r="AV13" s="479"/>
      <c r="AW13" s="479"/>
      <c r="AX13" s="479"/>
      <c r="AY13" s="480" t="s">
        <v>134</v>
      </c>
      <c r="AZ13" s="481"/>
      <c r="BA13" s="481"/>
      <c r="BB13" s="481"/>
      <c r="BC13" s="481"/>
      <c r="BD13" s="481"/>
      <c r="BE13" s="481"/>
      <c r="BF13" s="481"/>
      <c r="BG13" s="481"/>
      <c r="BH13" s="481"/>
      <c r="BI13" s="481"/>
      <c r="BJ13" s="481"/>
      <c r="BK13" s="481"/>
      <c r="BL13" s="481"/>
      <c r="BM13" s="482"/>
      <c r="BN13" s="446">
        <v>154954</v>
      </c>
      <c r="BO13" s="447"/>
      <c r="BP13" s="447"/>
      <c r="BQ13" s="447"/>
      <c r="BR13" s="447"/>
      <c r="BS13" s="447"/>
      <c r="BT13" s="447"/>
      <c r="BU13" s="448"/>
      <c r="BV13" s="446">
        <v>13050</v>
      </c>
      <c r="BW13" s="447"/>
      <c r="BX13" s="447"/>
      <c r="BY13" s="447"/>
      <c r="BZ13" s="447"/>
      <c r="CA13" s="447"/>
      <c r="CB13" s="447"/>
      <c r="CC13" s="448"/>
      <c r="CD13" s="449" t="s">
        <v>135</v>
      </c>
      <c r="CE13" s="450"/>
      <c r="CF13" s="450"/>
      <c r="CG13" s="450"/>
      <c r="CH13" s="450"/>
      <c r="CI13" s="450"/>
      <c r="CJ13" s="450"/>
      <c r="CK13" s="450"/>
      <c r="CL13" s="450"/>
      <c r="CM13" s="450"/>
      <c r="CN13" s="450"/>
      <c r="CO13" s="450"/>
      <c r="CP13" s="450"/>
      <c r="CQ13" s="450"/>
      <c r="CR13" s="450"/>
      <c r="CS13" s="451"/>
      <c r="CT13" s="443">
        <v>7.4</v>
      </c>
      <c r="CU13" s="444"/>
      <c r="CV13" s="444"/>
      <c r="CW13" s="444"/>
      <c r="CX13" s="444"/>
      <c r="CY13" s="444"/>
      <c r="CZ13" s="444"/>
      <c r="DA13" s="445"/>
      <c r="DB13" s="443">
        <v>7.2</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136</v>
      </c>
      <c r="M14" s="525"/>
      <c r="N14" s="525"/>
      <c r="O14" s="525"/>
      <c r="P14" s="525"/>
      <c r="Q14" s="526"/>
      <c r="R14" s="527">
        <v>52172</v>
      </c>
      <c r="S14" s="528"/>
      <c r="T14" s="528"/>
      <c r="U14" s="528"/>
      <c r="V14" s="529"/>
      <c r="W14" s="436"/>
      <c r="X14" s="437"/>
      <c r="Y14" s="437"/>
      <c r="Z14" s="437"/>
      <c r="AA14" s="437"/>
      <c r="AB14" s="426"/>
      <c r="AC14" s="530">
        <v>11.8</v>
      </c>
      <c r="AD14" s="531"/>
      <c r="AE14" s="531"/>
      <c r="AF14" s="531"/>
      <c r="AG14" s="532"/>
      <c r="AH14" s="530">
        <v>12.9</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137</v>
      </c>
      <c r="CE14" s="539"/>
      <c r="CF14" s="539"/>
      <c r="CG14" s="539"/>
      <c r="CH14" s="539"/>
      <c r="CI14" s="539"/>
      <c r="CJ14" s="539"/>
      <c r="CK14" s="539"/>
      <c r="CL14" s="539"/>
      <c r="CM14" s="539"/>
      <c r="CN14" s="539"/>
      <c r="CO14" s="539"/>
      <c r="CP14" s="539"/>
      <c r="CQ14" s="539"/>
      <c r="CR14" s="539"/>
      <c r="CS14" s="540"/>
      <c r="CT14" s="541">
        <v>64.099999999999994</v>
      </c>
      <c r="CU14" s="542"/>
      <c r="CV14" s="542"/>
      <c r="CW14" s="542"/>
      <c r="CX14" s="542"/>
      <c r="CY14" s="542"/>
      <c r="CZ14" s="542"/>
      <c r="DA14" s="543"/>
      <c r="DB14" s="541">
        <v>61.2</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130</v>
      </c>
      <c r="N15" s="535"/>
      <c r="O15" s="535"/>
      <c r="P15" s="535"/>
      <c r="Q15" s="536"/>
      <c r="R15" s="527">
        <v>50926</v>
      </c>
      <c r="S15" s="528"/>
      <c r="T15" s="528"/>
      <c r="U15" s="528"/>
      <c r="V15" s="529"/>
      <c r="W15" s="462" t="s">
        <v>138</v>
      </c>
      <c r="X15" s="463"/>
      <c r="Y15" s="463"/>
      <c r="Z15" s="463"/>
      <c r="AA15" s="463"/>
      <c r="AB15" s="453"/>
      <c r="AC15" s="497">
        <v>7580</v>
      </c>
      <c r="AD15" s="498"/>
      <c r="AE15" s="498"/>
      <c r="AF15" s="498"/>
      <c r="AG15" s="537"/>
      <c r="AH15" s="497">
        <v>7732</v>
      </c>
      <c r="AI15" s="498"/>
      <c r="AJ15" s="498"/>
      <c r="AK15" s="498"/>
      <c r="AL15" s="499"/>
      <c r="AM15" s="475"/>
      <c r="AN15" s="476"/>
      <c r="AO15" s="476"/>
      <c r="AP15" s="476"/>
      <c r="AQ15" s="476"/>
      <c r="AR15" s="476"/>
      <c r="AS15" s="476"/>
      <c r="AT15" s="477"/>
      <c r="AU15" s="478"/>
      <c r="AV15" s="479"/>
      <c r="AW15" s="479"/>
      <c r="AX15" s="479"/>
      <c r="AY15" s="406" t="s">
        <v>139</v>
      </c>
      <c r="AZ15" s="407"/>
      <c r="BA15" s="407"/>
      <c r="BB15" s="407"/>
      <c r="BC15" s="407"/>
      <c r="BD15" s="407"/>
      <c r="BE15" s="407"/>
      <c r="BF15" s="407"/>
      <c r="BG15" s="407"/>
      <c r="BH15" s="407"/>
      <c r="BI15" s="407"/>
      <c r="BJ15" s="407"/>
      <c r="BK15" s="407"/>
      <c r="BL15" s="407"/>
      <c r="BM15" s="408"/>
      <c r="BN15" s="409">
        <v>6213786</v>
      </c>
      <c r="BO15" s="410"/>
      <c r="BP15" s="410"/>
      <c r="BQ15" s="410"/>
      <c r="BR15" s="410"/>
      <c r="BS15" s="410"/>
      <c r="BT15" s="410"/>
      <c r="BU15" s="411"/>
      <c r="BV15" s="409">
        <v>6146955</v>
      </c>
      <c r="BW15" s="410"/>
      <c r="BX15" s="410"/>
      <c r="BY15" s="410"/>
      <c r="BZ15" s="410"/>
      <c r="CA15" s="410"/>
      <c r="CB15" s="410"/>
      <c r="CC15" s="411"/>
      <c r="CD15" s="544" t="s">
        <v>140</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141</v>
      </c>
      <c r="M16" s="555"/>
      <c r="N16" s="555"/>
      <c r="O16" s="555"/>
      <c r="P16" s="555"/>
      <c r="Q16" s="556"/>
      <c r="R16" s="547" t="s">
        <v>142</v>
      </c>
      <c r="S16" s="548"/>
      <c r="T16" s="548"/>
      <c r="U16" s="548"/>
      <c r="V16" s="549"/>
      <c r="W16" s="436"/>
      <c r="X16" s="437"/>
      <c r="Y16" s="437"/>
      <c r="Z16" s="437"/>
      <c r="AA16" s="437"/>
      <c r="AB16" s="426"/>
      <c r="AC16" s="530">
        <v>29.9</v>
      </c>
      <c r="AD16" s="531"/>
      <c r="AE16" s="531"/>
      <c r="AF16" s="531"/>
      <c r="AG16" s="532"/>
      <c r="AH16" s="530">
        <v>30</v>
      </c>
      <c r="AI16" s="531"/>
      <c r="AJ16" s="531"/>
      <c r="AK16" s="531"/>
      <c r="AL16" s="533"/>
      <c r="AM16" s="475"/>
      <c r="AN16" s="476"/>
      <c r="AO16" s="476"/>
      <c r="AP16" s="476"/>
      <c r="AQ16" s="476"/>
      <c r="AR16" s="476"/>
      <c r="AS16" s="476"/>
      <c r="AT16" s="477"/>
      <c r="AU16" s="478"/>
      <c r="AV16" s="479"/>
      <c r="AW16" s="479"/>
      <c r="AX16" s="479"/>
      <c r="AY16" s="480" t="s">
        <v>143</v>
      </c>
      <c r="AZ16" s="481"/>
      <c r="BA16" s="481"/>
      <c r="BB16" s="481"/>
      <c r="BC16" s="481"/>
      <c r="BD16" s="481"/>
      <c r="BE16" s="481"/>
      <c r="BF16" s="481"/>
      <c r="BG16" s="481"/>
      <c r="BH16" s="481"/>
      <c r="BI16" s="481"/>
      <c r="BJ16" s="481"/>
      <c r="BK16" s="481"/>
      <c r="BL16" s="481"/>
      <c r="BM16" s="482"/>
      <c r="BN16" s="446">
        <v>10040022</v>
      </c>
      <c r="BO16" s="447"/>
      <c r="BP16" s="447"/>
      <c r="BQ16" s="447"/>
      <c r="BR16" s="447"/>
      <c r="BS16" s="447"/>
      <c r="BT16" s="447"/>
      <c r="BU16" s="448"/>
      <c r="BV16" s="446">
        <v>10058781</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144</v>
      </c>
      <c r="N17" s="551"/>
      <c r="O17" s="551"/>
      <c r="P17" s="551"/>
      <c r="Q17" s="552"/>
      <c r="R17" s="547" t="s">
        <v>145</v>
      </c>
      <c r="S17" s="548"/>
      <c r="T17" s="548"/>
      <c r="U17" s="548"/>
      <c r="V17" s="549"/>
      <c r="W17" s="462" t="s">
        <v>146</v>
      </c>
      <c r="X17" s="463"/>
      <c r="Y17" s="463"/>
      <c r="Z17" s="463"/>
      <c r="AA17" s="463"/>
      <c r="AB17" s="453"/>
      <c r="AC17" s="497">
        <v>14781</v>
      </c>
      <c r="AD17" s="498"/>
      <c r="AE17" s="498"/>
      <c r="AF17" s="498"/>
      <c r="AG17" s="537"/>
      <c r="AH17" s="497">
        <v>14757</v>
      </c>
      <c r="AI17" s="498"/>
      <c r="AJ17" s="498"/>
      <c r="AK17" s="498"/>
      <c r="AL17" s="499"/>
      <c r="AM17" s="475"/>
      <c r="AN17" s="476"/>
      <c r="AO17" s="476"/>
      <c r="AP17" s="476"/>
      <c r="AQ17" s="476"/>
      <c r="AR17" s="476"/>
      <c r="AS17" s="476"/>
      <c r="AT17" s="477"/>
      <c r="AU17" s="478"/>
      <c r="AV17" s="479"/>
      <c r="AW17" s="479"/>
      <c r="AX17" s="479"/>
      <c r="AY17" s="480" t="s">
        <v>147</v>
      </c>
      <c r="AZ17" s="481"/>
      <c r="BA17" s="481"/>
      <c r="BB17" s="481"/>
      <c r="BC17" s="481"/>
      <c r="BD17" s="481"/>
      <c r="BE17" s="481"/>
      <c r="BF17" s="481"/>
      <c r="BG17" s="481"/>
      <c r="BH17" s="481"/>
      <c r="BI17" s="481"/>
      <c r="BJ17" s="481"/>
      <c r="BK17" s="481"/>
      <c r="BL17" s="481"/>
      <c r="BM17" s="482"/>
      <c r="BN17" s="446">
        <v>7870710</v>
      </c>
      <c r="BO17" s="447"/>
      <c r="BP17" s="447"/>
      <c r="BQ17" s="447"/>
      <c r="BR17" s="447"/>
      <c r="BS17" s="447"/>
      <c r="BT17" s="447"/>
      <c r="BU17" s="448"/>
      <c r="BV17" s="446">
        <v>7783376</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148</v>
      </c>
      <c r="C18" s="489"/>
      <c r="D18" s="489"/>
      <c r="E18" s="558"/>
      <c r="F18" s="558"/>
      <c r="G18" s="558"/>
      <c r="H18" s="558"/>
      <c r="I18" s="558"/>
      <c r="J18" s="558"/>
      <c r="K18" s="558"/>
      <c r="L18" s="559">
        <v>144.74</v>
      </c>
      <c r="M18" s="559"/>
      <c r="N18" s="559"/>
      <c r="O18" s="559"/>
      <c r="P18" s="559"/>
      <c r="Q18" s="559"/>
      <c r="R18" s="560"/>
      <c r="S18" s="560"/>
      <c r="T18" s="560"/>
      <c r="U18" s="560"/>
      <c r="V18" s="561"/>
      <c r="W18" s="464"/>
      <c r="X18" s="465"/>
      <c r="Y18" s="465"/>
      <c r="Z18" s="465"/>
      <c r="AA18" s="465"/>
      <c r="AB18" s="456"/>
      <c r="AC18" s="562">
        <v>58.3</v>
      </c>
      <c r="AD18" s="563"/>
      <c r="AE18" s="563"/>
      <c r="AF18" s="563"/>
      <c r="AG18" s="564"/>
      <c r="AH18" s="562">
        <v>57.2</v>
      </c>
      <c r="AI18" s="563"/>
      <c r="AJ18" s="563"/>
      <c r="AK18" s="563"/>
      <c r="AL18" s="565"/>
      <c r="AM18" s="475"/>
      <c r="AN18" s="476"/>
      <c r="AO18" s="476"/>
      <c r="AP18" s="476"/>
      <c r="AQ18" s="476"/>
      <c r="AR18" s="476"/>
      <c r="AS18" s="476"/>
      <c r="AT18" s="477"/>
      <c r="AU18" s="478"/>
      <c r="AV18" s="479"/>
      <c r="AW18" s="479"/>
      <c r="AX18" s="479"/>
      <c r="AY18" s="480" t="s">
        <v>149</v>
      </c>
      <c r="AZ18" s="481"/>
      <c r="BA18" s="481"/>
      <c r="BB18" s="481"/>
      <c r="BC18" s="481"/>
      <c r="BD18" s="481"/>
      <c r="BE18" s="481"/>
      <c r="BF18" s="481"/>
      <c r="BG18" s="481"/>
      <c r="BH18" s="481"/>
      <c r="BI18" s="481"/>
      <c r="BJ18" s="481"/>
      <c r="BK18" s="481"/>
      <c r="BL18" s="481"/>
      <c r="BM18" s="482"/>
      <c r="BN18" s="446">
        <v>11884326</v>
      </c>
      <c r="BO18" s="447"/>
      <c r="BP18" s="447"/>
      <c r="BQ18" s="447"/>
      <c r="BR18" s="447"/>
      <c r="BS18" s="447"/>
      <c r="BT18" s="447"/>
      <c r="BU18" s="448"/>
      <c r="BV18" s="446">
        <v>11898346</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150</v>
      </c>
      <c r="C19" s="489"/>
      <c r="D19" s="489"/>
      <c r="E19" s="558"/>
      <c r="F19" s="558"/>
      <c r="G19" s="558"/>
      <c r="H19" s="558"/>
      <c r="I19" s="558"/>
      <c r="J19" s="558"/>
      <c r="K19" s="558"/>
      <c r="L19" s="566">
        <v>352</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151</v>
      </c>
      <c r="AZ19" s="481"/>
      <c r="BA19" s="481"/>
      <c r="BB19" s="481"/>
      <c r="BC19" s="481"/>
      <c r="BD19" s="481"/>
      <c r="BE19" s="481"/>
      <c r="BF19" s="481"/>
      <c r="BG19" s="481"/>
      <c r="BH19" s="481"/>
      <c r="BI19" s="481"/>
      <c r="BJ19" s="481"/>
      <c r="BK19" s="481"/>
      <c r="BL19" s="481"/>
      <c r="BM19" s="482"/>
      <c r="BN19" s="446">
        <v>15464273</v>
      </c>
      <c r="BO19" s="447"/>
      <c r="BP19" s="447"/>
      <c r="BQ19" s="447"/>
      <c r="BR19" s="447"/>
      <c r="BS19" s="447"/>
      <c r="BT19" s="447"/>
      <c r="BU19" s="448"/>
      <c r="BV19" s="446">
        <v>15418543</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152</v>
      </c>
      <c r="C20" s="489"/>
      <c r="D20" s="489"/>
      <c r="E20" s="558"/>
      <c r="F20" s="558"/>
      <c r="G20" s="558"/>
      <c r="H20" s="558"/>
      <c r="I20" s="558"/>
      <c r="J20" s="558"/>
      <c r="K20" s="558"/>
      <c r="L20" s="566">
        <v>17491</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153</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154</v>
      </c>
      <c r="C22" s="581"/>
      <c r="D22" s="582"/>
      <c r="E22" s="458" t="s">
        <v>1</v>
      </c>
      <c r="F22" s="463"/>
      <c r="G22" s="463"/>
      <c r="H22" s="463"/>
      <c r="I22" s="463"/>
      <c r="J22" s="463"/>
      <c r="K22" s="453"/>
      <c r="L22" s="458" t="s">
        <v>155</v>
      </c>
      <c r="M22" s="463"/>
      <c r="N22" s="463"/>
      <c r="O22" s="463"/>
      <c r="P22" s="453"/>
      <c r="Q22" s="589" t="s">
        <v>156</v>
      </c>
      <c r="R22" s="590"/>
      <c r="S22" s="590"/>
      <c r="T22" s="590"/>
      <c r="U22" s="590"/>
      <c r="V22" s="591"/>
      <c r="W22" s="595" t="s">
        <v>157</v>
      </c>
      <c r="X22" s="581"/>
      <c r="Y22" s="582"/>
      <c r="Z22" s="458" t="s">
        <v>1</v>
      </c>
      <c r="AA22" s="463"/>
      <c r="AB22" s="463"/>
      <c r="AC22" s="463"/>
      <c r="AD22" s="463"/>
      <c r="AE22" s="463"/>
      <c r="AF22" s="463"/>
      <c r="AG22" s="453"/>
      <c r="AH22" s="608" t="s">
        <v>158</v>
      </c>
      <c r="AI22" s="463"/>
      <c r="AJ22" s="463"/>
      <c r="AK22" s="463"/>
      <c r="AL22" s="453"/>
      <c r="AM22" s="608" t="s">
        <v>159</v>
      </c>
      <c r="AN22" s="609"/>
      <c r="AO22" s="609"/>
      <c r="AP22" s="609"/>
      <c r="AQ22" s="609"/>
      <c r="AR22" s="610"/>
      <c r="AS22" s="589" t="s">
        <v>156</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160</v>
      </c>
      <c r="AZ23" s="407"/>
      <c r="BA23" s="407"/>
      <c r="BB23" s="407"/>
      <c r="BC23" s="407"/>
      <c r="BD23" s="407"/>
      <c r="BE23" s="407"/>
      <c r="BF23" s="407"/>
      <c r="BG23" s="407"/>
      <c r="BH23" s="407"/>
      <c r="BI23" s="407"/>
      <c r="BJ23" s="407"/>
      <c r="BK23" s="407"/>
      <c r="BL23" s="407"/>
      <c r="BM23" s="408"/>
      <c r="BN23" s="446">
        <v>25980522</v>
      </c>
      <c r="BO23" s="447"/>
      <c r="BP23" s="447"/>
      <c r="BQ23" s="447"/>
      <c r="BR23" s="447"/>
      <c r="BS23" s="447"/>
      <c r="BT23" s="447"/>
      <c r="BU23" s="448"/>
      <c r="BV23" s="446">
        <v>25827611</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161</v>
      </c>
      <c r="F24" s="476"/>
      <c r="G24" s="476"/>
      <c r="H24" s="476"/>
      <c r="I24" s="476"/>
      <c r="J24" s="476"/>
      <c r="K24" s="477"/>
      <c r="L24" s="497">
        <v>1</v>
      </c>
      <c r="M24" s="498"/>
      <c r="N24" s="498"/>
      <c r="O24" s="498"/>
      <c r="P24" s="537"/>
      <c r="Q24" s="497">
        <v>8560</v>
      </c>
      <c r="R24" s="498"/>
      <c r="S24" s="498"/>
      <c r="T24" s="498"/>
      <c r="U24" s="498"/>
      <c r="V24" s="537"/>
      <c r="W24" s="596"/>
      <c r="X24" s="584"/>
      <c r="Y24" s="585"/>
      <c r="Z24" s="496" t="s">
        <v>162</v>
      </c>
      <c r="AA24" s="476"/>
      <c r="AB24" s="476"/>
      <c r="AC24" s="476"/>
      <c r="AD24" s="476"/>
      <c r="AE24" s="476"/>
      <c r="AF24" s="476"/>
      <c r="AG24" s="477"/>
      <c r="AH24" s="497">
        <v>435</v>
      </c>
      <c r="AI24" s="498"/>
      <c r="AJ24" s="498"/>
      <c r="AK24" s="498"/>
      <c r="AL24" s="537"/>
      <c r="AM24" s="497">
        <v>1386345</v>
      </c>
      <c r="AN24" s="498"/>
      <c r="AO24" s="498"/>
      <c r="AP24" s="498"/>
      <c r="AQ24" s="498"/>
      <c r="AR24" s="537"/>
      <c r="AS24" s="497">
        <v>3187</v>
      </c>
      <c r="AT24" s="498"/>
      <c r="AU24" s="498"/>
      <c r="AV24" s="498"/>
      <c r="AW24" s="498"/>
      <c r="AX24" s="499"/>
      <c r="AY24" s="616" t="s">
        <v>163</v>
      </c>
      <c r="AZ24" s="617"/>
      <c r="BA24" s="617"/>
      <c r="BB24" s="617"/>
      <c r="BC24" s="617"/>
      <c r="BD24" s="617"/>
      <c r="BE24" s="617"/>
      <c r="BF24" s="617"/>
      <c r="BG24" s="617"/>
      <c r="BH24" s="617"/>
      <c r="BI24" s="617"/>
      <c r="BJ24" s="617"/>
      <c r="BK24" s="617"/>
      <c r="BL24" s="617"/>
      <c r="BM24" s="618"/>
      <c r="BN24" s="446">
        <v>14990921</v>
      </c>
      <c r="BO24" s="447"/>
      <c r="BP24" s="447"/>
      <c r="BQ24" s="447"/>
      <c r="BR24" s="447"/>
      <c r="BS24" s="447"/>
      <c r="BT24" s="447"/>
      <c r="BU24" s="448"/>
      <c r="BV24" s="446">
        <v>14874897</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164</v>
      </c>
      <c r="F25" s="476"/>
      <c r="G25" s="476"/>
      <c r="H25" s="476"/>
      <c r="I25" s="476"/>
      <c r="J25" s="476"/>
      <c r="K25" s="477"/>
      <c r="L25" s="497">
        <v>1</v>
      </c>
      <c r="M25" s="498"/>
      <c r="N25" s="498"/>
      <c r="O25" s="498"/>
      <c r="P25" s="537"/>
      <c r="Q25" s="497">
        <v>6840</v>
      </c>
      <c r="R25" s="498"/>
      <c r="S25" s="498"/>
      <c r="T25" s="498"/>
      <c r="U25" s="498"/>
      <c r="V25" s="537"/>
      <c r="W25" s="596"/>
      <c r="X25" s="584"/>
      <c r="Y25" s="585"/>
      <c r="Z25" s="496" t="s">
        <v>165</v>
      </c>
      <c r="AA25" s="476"/>
      <c r="AB25" s="476"/>
      <c r="AC25" s="476"/>
      <c r="AD25" s="476"/>
      <c r="AE25" s="476"/>
      <c r="AF25" s="476"/>
      <c r="AG25" s="477"/>
      <c r="AH25" s="497">
        <v>107</v>
      </c>
      <c r="AI25" s="498"/>
      <c r="AJ25" s="498"/>
      <c r="AK25" s="498"/>
      <c r="AL25" s="537"/>
      <c r="AM25" s="497">
        <v>361660</v>
      </c>
      <c r="AN25" s="498"/>
      <c r="AO25" s="498"/>
      <c r="AP25" s="498"/>
      <c r="AQ25" s="498"/>
      <c r="AR25" s="537"/>
      <c r="AS25" s="497">
        <v>3380</v>
      </c>
      <c r="AT25" s="498"/>
      <c r="AU25" s="498"/>
      <c r="AV25" s="498"/>
      <c r="AW25" s="498"/>
      <c r="AX25" s="499"/>
      <c r="AY25" s="406" t="s">
        <v>166</v>
      </c>
      <c r="AZ25" s="407"/>
      <c r="BA25" s="407"/>
      <c r="BB25" s="407"/>
      <c r="BC25" s="407"/>
      <c r="BD25" s="407"/>
      <c r="BE25" s="407"/>
      <c r="BF25" s="407"/>
      <c r="BG25" s="407"/>
      <c r="BH25" s="407"/>
      <c r="BI25" s="407"/>
      <c r="BJ25" s="407"/>
      <c r="BK25" s="407"/>
      <c r="BL25" s="407"/>
      <c r="BM25" s="408"/>
      <c r="BN25" s="409">
        <v>5989178</v>
      </c>
      <c r="BO25" s="410"/>
      <c r="BP25" s="410"/>
      <c r="BQ25" s="410"/>
      <c r="BR25" s="410"/>
      <c r="BS25" s="410"/>
      <c r="BT25" s="410"/>
      <c r="BU25" s="411"/>
      <c r="BV25" s="409" t="s">
        <v>129</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167</v>
      </c>
      <c r="F26" s="476"/>
      <c r="G26" s="476"/>
      <c r="H26" s="476"/>
      <c r="I26" s="476"/>
      <c r="J26" s="476"/>
      <c r="K26" s="477"/>
      <c r="L26" s="497">
        <v>1</v>
      </c>
      <c r="M26" s="498"/>
      <c r="N26" s="498"/>
      <c r="O26" s="498"/>
      <c r="P26" s="537"/>
      <c r="Q26" s="497">
        <v>6400</v>
      </c>
      <c r="R26" s="498"/>
      <c r="S26" s="498"/>
      <c r="T26" s="498"/>
      <c r="U26" s="498"/>
      <c r="V26" s="537"/>
      <c r="W26" s="596"/>
      <c r="X26" s="584"/>
      <c r="Y26" s="585"/>
      <c r="Z26" s="496" t="s">
        <v>168</v>
      </c>
      <c r="AA26" s="606"/>
      <c r="AB26" s="606"/>
      <c r="AC26" s="606"/>
      <c r="AD26" s="606"/>
      <c r="AE26" s="606"/>
      <c r="AF26" s="606"/>
      <c r="AG26" s="607"/>
      <c r="AH26" s="497">
        <v>13</v>
      </c>
      <c r="AI26" s="498"/>
      <c r="AJ26" s="498"/>
      <c r="AK26" s="498"/>
      <c r="AL26" s="537"/>
      <c r="AM26" s="497">
        <v>35789</v>
      </c>
      <c r="AN26" s="498"/>
      <c r="AO26" s="498"/>
      <c r="AP26" s="498"/>
      <c r="AQ26" s="498"/>
      <c r="AR26" s="537"/>
      <c r="AS26" s="497">
        <v>2753</v>
      </c>
      <c r="AT26" s="498"/>
      <c r="AU26" s="498"/>
      <c r="AV26" s="498"/>
      <c r="AW26" s="498"/>
      <c r="AX26" s="499"/>
      <c r="AY26" s="449" t="s">
        <v>169</v>
      </c>
      <c r="AZ26" s="450"/>
      <c r="BA26" s="450"/>
      <c r="BB26" s="450"/>
      <c r="BC26" s="450"/>
      <c r="BD26" s="450"/>
      <c r="BE26" s="450"/>
      <c r="BF26" s="450"/>
      <c r="BG26" s="450"/>
      <c r="BH26" s="450"/>
      <c r="BI26" s="450"/>
      <c r="BJ26" s="450"/>
      <c r="BK26" s="450"/>
      <c r="BL26" s="450"/>
      <c r="BM26" s="451"/>
      <c r="BN26" s="446" t="s">
        <v>129</v>
      </c>
      <c r="BO26" s="447"/>
      <c r="BP26" s="447"/>
      <c r="BQ26" s="447"/>
      <c r="BR26" s="447"/>
      <c r="BS26" s="447"/>
      <c r="BT26" s="447"/>
      <c r="BU26" s="448"/>
      <c r="BV26" s="446" t="s">
        <v>129</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170</v>
      </c>
      <c r="F27" s="476"/>
      <c r="G27" s="476"/>
      <c r="H27" s="476"/>
      <c r="I27" s="476"/>
      <c r="J27" s="476"/>
      <c r="K27" s="477"/>
      <c r="L27" s="497">
        <v>1</v>
      </c>
      <c r="M27" s="498"/>
      <c r="N27" s="498"/>
      <c r="O27" s="498"/>
      <c r="P27" s="537"/>
      <c r="Q27" s="497">
        <v>4110</v>
      </c>
      <c r="R27" s="498"/>
      <c r="S27" s="498"/>
      <c r="T27" s="498"/>
      <c r="U27" s="498"/>
      <c r="V27" s="537"/>
      <c r="W27" s="596"/>
      <c r="X27" s="584"/>
      <c r="Y27" s="585"/>
      <c r="Z27" s="496" t="s">
        <v>171</v>
      </c>
      <c r="AA27" s="476"/>
      <c r="AB27" s="476"/>
      <c r="AC27" s="476"/>
      <c r="AD27" s="476"/>
      <c r="AE27" s="476"/>
      <c r="AF27" s="476"/>
      <c r="AG27" s="477"/>
      <c r="AH27" s="497">
        <v>17</v>
      </c>
      <c r="AI27" s="498"/>
      <c r="AJ27" s="498"/>
      <c r="AK27" s="498"/>
      <c r="AL27" s="537"/>
      <c r="AM27" s="497">
        <v>50473</v>
      </c>
      <c r="AN27" s="498"/>
      <c r="AO27" s="498"/>
      <c r="AP27" s="498"/>
      <c r="AQ27" s="498"/>
      <c r="AR27" s="537"/>
      <c r="AS27" s="497">
        <v>2969</v>
      </c>
      <c r="AT27" s="498"/>
      <c r="AU27" s="498"/>
      <c r="AV27" s="498"/>
      <c r="AW27" s="498"/>
      <c r="AX27" s="499"/>
      <c r="AY27" s="538" t="s">
        <v>172</v>
      </c>
      <c r="AZ27" s="539"/>
      <c r="BA27" s="539"/>
      <c r="BB27" s="539"/>
      <c r="BC27" s="539"/>
      <c r="BD27" s="539"/>
      <c r="BE27" s="539"/>
      <c r="BF27" s="539"/>
      <c r="BG27" s="539"/>
      <c r="BH27" s="539"/>
      <c r="BI27" s="539"/>
      <c r="BJ27" s="539"/>
      <c r="BK27" s="539"/>
      <c r="BL27" s="539"/>
      <c r="BM27" s="540"/>
      <c r="BN27" s="619">
        <v>549562</v>
      </c>
      <c r="BO27" s="620"/>
      <c r="BP27" s="620"/>
      <c r="BQ27" s="620"/>
      <c r="BR27" s="620"/>
      <c r="BS27" s="620"/>
      <c r="BT27" s="620"/>
      <c r="BU27" s="621"/>
      <c r="BV27" s="619">
        <v>549562</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173</v>
      </c>
      <c r="F28" s="476"/>
      <c r="G28" s="476"/>
      <c r="H28" s="476"/>
      <c r="I28" s="476"/>
      <c r="J28" s="476"/>
      <c r="K28" s="477"/>
      <c r="L28" s="497">
        <v>1</v>
      </c>
      <c r="M28" s="498"/>
      <c r="N28" s="498"/>
      <c r="O28" s="498"/>
      <c r="P28" s="537"/>
      <c r="Q28" s="497">
        <v>3700</v>
      </c>
      <c r="R28" s="498"/>
      <c r="S28" s="498"/>
      <c r="T28" s="498"/>
      <c r="U28" s="498"/>
      <c r="V28" s="537"/>
      <c r="W28" s="596"/>
      <c r="X28" s="584"/>
      <c r="Y28" s="585"/>
      <c r="Z28" s="496" t="s">
        <v>174</v>
      </c>
      <c r="AA28" s="476"/>
      <c r="AB28" s="476"/>
      <c r="AC28" s="476"/>
      <c r="AD28" s="476"/>
      <c r="AE28" s="476"/>
      <c r="AF28" s="476"/>
      <c r="AG28" s="477"/>
      <c r="AH28" s="497" t="s">
        <v>129</v>
      </c>
      <c r="AI28" s="498"/>
      <c r="AJ28" s="498"/>
      <c r="AK28" s="498"/>
      <c r="AL28" s="537"/>
      <c r="AM28" s="497" t="s">
        <v>120</v>
      </c>
      <c r="AN28" s="498"/>
      <c r="AO28" s="498"/>
      <c r="AP28" s="498"/>
      <c r="AQ28" s="498"/>
      <c r="AR28" s="537"/>
      <c r="AS28" s="497" t="s">
        <v>120</v>
      </c>
      <c r="AT28" s="498"/>
      <c r="AU28" s="498"/>
      <c r="AV28" s="498"/>
      <c r="AW28" s="498"/>
      <c r="AX28" s="499"/>
      <c r="AY28" s="622" t="s">
        <v>175</v>
      </c>
      <c r="AZ28" s="623"/>
      <c r="BA28" s="623"/>
      <c r="BB28" s="624"/>
      <c r="BC28" s="406" t="s">
        <v>42</v>
      </c>
      <c r="BD28" s="407"/>
      <c r="BE28" s="407"/>
      <c r="BF28" s="407"/>
      <c r="BG28" s="407"/>
      <c r="BH28" s="407"/>
      <c r="BI28" s="407"/>
      <c r="BJ28" s="407"/>
      <c r="BK28" s="407"/>
      <c r="BL28" s="407"/>
      <c r="BM28" s="408"/>
      <c r="BN28" s="409">
        <v>3062270</v>
      </c>
      <c r="BO28" s="410"/>
      <c r="BP28" s="410"/>
      <c r="BQ28" s="410"/>
      <c r="BR28" s="410"/>
      <c r="BS28" s="410"/>
      <c r="BT28" s="410"/>
      <c r="BU28" s="411"/>
      <c r="BV28" s="409">
        <v>3281298</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176</v>
      </c>
      <c r="F29" s="476"/>
      <c r="G29" s="476"/>
      <c r="H29" s="476"/>
      <c r="I29" s="476"/>
      <c r="J29" s="476"/>
      <c r="K29" s="477"/>
      <c r="L29" s="497">
        <v>18</v>
      </c>
      <c r="M29" s="498"/>
      <c r="N29" s="498"/>
      <c r="O29" s="498"/>
      <c r="P29" s="537"/>
      <c r="Q29" s="497">
        <v>3490</v>
      </c>
      <c r="R29" s="498"/>
      <c r="S29" s="498"/>
      <c r="T29" s="498"/>
      <c r="U29" s="498"/>
      <c r="V29" s="537"/>
      <c r="W29" s="597"/>
      <c r="X29" s="598"/>
      <c r="Y29" s="599"/>
      <c r="Z29" s="496" t="s">
        <v>177</v>
      </c>
      <c r="AA29" s="476"/>
      <c r="AB29" s="476"/>
      <c r="AC29" s="476"/>
      <c r="AD29" s="476"/>
      <c r="AE29" s="476"/>
      <c r="AF29" s="476"/>
      <c r="AG29" s="477"/>
      <c r="AH29" s="497">
        <v>452</v>
      </c>
      <c r="AI29" s="498"/>
      <c r="AJ29" s="498"/>
      <c r="AK29" s="498"/>
      <c r="AL29" s="537"/>
      <c r="AM29" s="497">
        <v>1436818</v>
      </c>
      <c r="AN29" s="498"/>
      <c r="AO29" s="498"/>
      <c r="AP29" s="498"/>
      <c r="AQ29" s="498"/>
      <c r="AR29" s="537"/>
      <c r="AS29" s="497">
        <v>3179</v>
      </c>
      <c r="AT29" s="498"/>
      <c r="AU29" s="498"/>
      <c r="AV29" s="498"/>
      <c r="AW29" s="498"/>
      <c r="AX29" s="499"/>
      <c r="AY29" s="625"/>
      <c r="AZ29" s="626"/>
      <c r="BA29" s="626"/>
      <c r="BB29" s="627"/>
      <c r="BC29" s="480" t="s">
        <v>178</v>
      </c>
      <c r="BD29" s="481"/>
      <c r="BE29" s="481"/>
      <c r="BF29" s="481"/>
      <c r="BG29" s="481"/>
      <c r="BH29" s="481"/>
      <c r="BI29" s="481"/>
      <c r="BJ29" s="481"/>
      <c r="BK29" s="481"/>
      <c r="BL29" s="481"/>
      <c r="BM29" s="482"/>
      <c r="BN29" s="446">
        <v>1996200</v>
      </c>
      <c r="BO29" s="447"/>
      <c r="BP29" s="447"/>
      <c r="BQ29" s="447"/>
      <c r="BR29" s="447"/>
      <c r="BS29" s="447"/>
      <c r="BT29" s="447"/>
      <c r="BU29" s="448"/>
      <c r="BV29" s="446">
        <v>2045761</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179</v>
      </c>
      <c r="X30" s="604"/>
      <c r="Y30" s="604"/>
      <c r="Z30" s="604"/>
      <c r="AA30" s="604"/>
      <c r="AB30" s="604"/>
      <c r="AC30" s="604"/>
      <c r="AD30" s="604"/>
      <c r="AE30" s="604"/>
      <c r="AF30" s="604"/>
      <c r="AG30" s="605"/>
      <c r="AH30" s="562">
        <v>99.2</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3559928</v>
      </c>
      <c r="BO30" s="620"/>
      <c r="BP30" s="620"/>
      <c r="BQ30" s="620"/>
      <c r="BR30" s="620"/>
      <c r="BS30" s="620"/>
      <c r="BT30" s="620"/>
      <c r="BU30" s="621"/>
      <c r="BV30" s="619">
        <v>3654663</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180</v>
      </c>
      <c r="D32" s="193"/>
      <c r="E32" s="193"/>
      <c r="F32" s="190"/>
      <c r="G32" s="190"/>
      <c r="H32" s="190"/>
      <c r="I32" s="190"/>
      <c r="J32" s="190"/>
      <c r="K32" s="190"/>
      <c r="L32" s="190"/>
      <c r="M32" s="190"/>
      <c r="N32" s="190"/>
      <c r="O32" s="190"/>
      <c r="P32" s="190"/>
      <c r="Q32" s="190"/>
      <c r="R32" s="190"/>
      <c r="S32" s="190"/>
      <c r="T32" s="190"/>
      <c r="U32" s="190" t="s">
        <v>181</v>
      </c>
      <c r="V32" s="190"/>
      <c r="W32" s="190"/>
      <c r="X32" s="190"/>
      <c r="Y32" s="190"/>
      <c r="Z32" s="190"/>
      <c r="AA32" s="190"/>
      <c r="AB32" s="190"/>
      <c r="AC32" s="190"/>
      <c r="AD32" s="190"/>
      <c r="AE32" s="190"/>
      <c r="AF32" s="190"/>
      <c r="AG32" s="190"/>
      <c r="AH32" s="190"/>
      <c r="AI32" s="190"/>
      <c r="AJ32" s="190"/>
      <c r="AK32" s="190"/>
      <c r="AL32" s="190"/>
      <c r="AM32" s="194" t="s">
        <v>182</v>
      </c>
      <c r="AN32" s="190"/>
      <c r="AO32" s="190"/>
      <c r="AP32" s="190"/>
      <c r="AQ32" s="190"/>
      <c r="AR32" s="190"/>
      <c r="AS32" s="194"/>
      <c r="AT32" s="194"/>
      <c r="AU32" s="194"/>
      <c r="AV32" s="194"/>
      <c r="AW32" s="194"/>
      <c r="AX32" s="194"/>
      <c r="AY32" s="194"/>
      <c r="AZ32" s="194"/>
      <c r="BA32" s="194"/>
      <c r="BB32" s="190"/>
      <c r="BC32" s="194"/>
      <c r="BD32" s="190"/>
      <c r="BE32" s="194" t="s">
        <v>183</v>
      </c>
      <c r="BF32" s="190"/>
      <c r="BG32" s="190"/>
      <c r="BH32" s="190"/>
      <c r="BI32" s="190"/>
      <c r="BJ32" s="194"/>
      <c r="BK32" s="194"/>
      <c r="BL32" s="194"/>
      <c r="BM32" s="194"/>
      <c r="BN32" s="194"/>
      <c r="BO32" s="194"/>
      <c r="BP32" s="194"/>
      <c r="BQ32" s="194"/>
      <c r="BR32" s="190"/>
      <c r="BS32" s="190"/>
      <c r="BT32" s="190"/>
      <c r="BU32" s="190"/>
      <c r="BV32" s="190"/>
      <c r="BW32" s="190" t="s">
        <v>184</v>
      </c>
      <c r="BX32" s="190"/>
      <c r="BY32" s="190"/>
      <c r="BZ32" s="190"/>
      <c r="CA32" s="190"/>
      <c r="CB32" s="194"/>
      <c r="CC32" s="194"/>
      <c r="CD32" s="194"/>
      <c r="CE32" s="194"/>
      <c r="CF32" s="194"/>
      <c r="CG32" s="194"/>
      <c r="CH32" s="194"/>
      <c r="CI32" s="194"/>
      <c r="CJ32" s="194"/>
      <c r="CK32" s="194"/>
      <c r="CL32" s="194"/>
      <c r="CM32" s="194"/>
      <c r="CN32" s="194"/>
      <c r="CO32" s="194" t="s">
        <v>185</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186</v>
      </c>
      <c r="D33" s="470"/>
      <c r="E33" s="435" t="s">
        <v>187</v>
      </c>
      <c r="F33" s="435"/>
      <c r="G33" s="435"/>
      <c r="H33" s="435"/>
      <c r="I33" s="435"/>
      <c r="J33" s="435"/>
      <c r="K33" s="435"/>
      <c r="L33" s="435"/>
      <c r="M33" s="435"/>
      <c r="N33" s="435"/>
      <c r="O33" s="435"/>
      <c r="P33" s="435"/>
      <c r="Q33" s="435"/>
      <c r="R33" s="435"/>
      <c r="S33" s="435"/>
      <c r="T33" s="195"/>
      <c r="U33" s="470" t="s">
        <v>188</v>
      </c>
      <c r="V33" s="470"/>
      <c r="W33" s="435" t="s">
        <v>187</v>
      </c>
      <c r="X33" s="435"/>
      <c r="Y33" s="435"/>
      <c r="Z33" s="435"/>
      <c r="AA33" s="435"/>
      <c r="AB33" s="435"/>
      <c r="AC33" s="435"/>
      <c r="AD33" s="435"/>
      <c r="AE33" s="435"/>
      <c r="AF33" s="435"/>
      <c r="AG33" s="435"/>
      <c r="AH33" s="435"/>
      <c r="AI33" s="435"/>
      <c r="AJ33" s="435"/>
      <c r="AK33" s="435"/>
      <c r="AL33" s="195"/>
      <c r="AM33" s="470" t="s">
        <v>186</v>
      </c>
      <c r="AN33" s="470"/>
      <c r="AO33" s="435" t="s">
        <v>187</v>
      </c>
      <c r="AP33" s="435"/>
      <c r="AQ33" s="435"/>
      <c r="AR33" s="435"/>
      <c r="AS33" s="435"/>
      <c r="AT33" s="435"/>
      <c r="AU33" s="435"/>
      <c r="AV33" s="435"/>
      <c r="AW33" s="435"/>
      <c r="AX33" s="435"/>
      <c r="AY33" s="435"/>
      <c r="AZ33" s="435"/>
      <c r="BA33" s="435"/>
      <c r="BB33" s="435"/>
      <c r="BC33" s="435"/>
      <c r="BD33" s="196"/>
      <c r="BE33" s="435" t="s">
        <v>189</v>
      </c>
      <c r="BF33" s="435"/>
      <c r="BG33" s="435" t="s">
        <v>190</v>
      </c>
      <c r="BH33" s="435"/>
      <c r="BI33" s="435"/>
      <c r="BJ33" s="435"/>
      <c r="BK33" s="435"/>
      <c r="BL33" s="435"/>
      <c r="BM33" s="435"/>
      <c r="BN33" s="435"/>
      <c r="BO33" s="435"/>
      <c r="BP33" s="435"/>
      <c r="BQ33" s="435"/>
      <c r="BR33" s="435"/>
      <c r="BS33" s="435"/>
      <c r="BT33" s="435"/>
      <c r="BU33" s="435"/>
      <c r="BV33" s="196"/>
      <c r="BW33" s="470" t="s">
        <v>189</v>
      </c>
      <c r="BX33" s="470"/>
      <c r="BY33" s="435" t="s">
        <v>191</v>
      </c>
      <c r="BZ33" s="435"/>
      <c r="CA33" s="435"/>
      <c r="CB33" s="435"/>
      <c r="CC33" s="435"/>
      <c r="CD33" s="435"/>
      <c r="CE33" s="435"/>
      <c r="CF33" s="435"/>
      <c r="CG33" s="435"/>
      <c r="CH33" s="435"/>
      <c r="CI33" s="435"/>
      <c r="CJ33" s="435"/>
      <c r="CK33" s="435"/>
      <c r="CL33" s="435"/>
      <c r="CM33" s="435"/>
      <c r="CN33" s="195"/>
      <c r="CO33" s="470" t="s">
        <v>192</v>
      </c>
      <c r="CP33" s="470"/>
      <c r="CQ33" s="435" t="s">
        <v>193</v>
      </c>
      <c r="CR33" s="435"/>
      <c r="CS33" s="435"/>
      <c r="CT33" s="435"/>
      <c r="CU33" s="435"/>
      <c r="CV33" s="435"/>
      <c r="CW33" s="435"/>
      <c r="CX33" s="435"/>
      <c r="CY33" s="435"/>
      <c r="CZ33" s="435"/>
      <c r="DA33" s="435"/>
      <c r="DB33" s="435"/>
      <c r="DC33" s="435"/>
      <c r="DD33" s="435"/>
      <c r="DE33" s="435"/>
      <c r="DF33" s="195"/>
      <c r="DG33" s="631" t="s">
        <v>194</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国民健康保険特別会計（事業勘定）</v>
      </c>
      <c r="X34" s="633"/>
      <c r="Y34" s="633"/>
      <c r="Z34" s="633"/>
      <c r="AA34" s="633"/>
      <c r="AB34" s="633"/>
      <c r="AC34" s="633"/>
      <c r="AD34" s="633"/>
      <c r="AE34" s="633"/>
      <c r="AF34" s="633"/>
      <c r="AG34" s="633"/>
      <c r="AH34" s="633"/>
      <c r="AI34" s="633"/>
      <c r="AJ34" s="633"/>
      <c r="AK34" s="633"/>
      <c r="AL34" s="193"/>
      <c r="AM34" s="632">
        <f>IF(AO34="","",MAX(C34:D43,U34:V43)+1)</f>
        <v>8</v>
      </c>
      <c r="AN34" s="632"/>
      <c r="AO34" s="633" t="str">
        <f>IF('各会計、関係団体の財政状況及び健全化判断比率'!B33="","",'各会計、関係団体の財政状況及び健全化判断比率'!B33)</f>
        <v>水道事業会計</v>
      </c>
      <c r="AP34" s="633"/>
      <c r="AQ34" s="633"/>
      <c r="AR34" s="633"/>
      <c r="AS34" s="633"/>
      <c r="AT34" s="633"/>
      <c r="AU34" s="633"/>
      <c r="AV34" s="633"/>
      <c r="AW34" s="633"/>
      <c r="AX34" s="633"/>
      <c r="AY34" s="633"/>
      <c r="AZ34" s="633"/>
      <c r="BA34" s="633"/>
      <c r="BB34" s="633"/>
      <c r="BC34" s="633"/>
      <c r="BD34" s="193"/>
      <c r="BE34" s="632">
        <f>IF(BG34="","",MAX(C34:D43,U34:V43,AM34:AN43)+1)</f>
        <v>10</v>
      </c>
      <c r="BF34" s="632"/>
      <c r="BG34" s="633" t="str">
        <f>IF('各会計、関係団体の財政状況及び健全化判断比率'!B35="","",'各会計、関係団体の財政状況及び健全化判断比率'!B35)</f>
        <v>下水道事業特別会計</v>
      </c>
      <c r="BH34" s="633"/>
      <c r="BI34" s="633"/>
      <c r="BJ34" s="633"/>
      <c r="BK34" s="633"/>
      <c r="BL34" s="633"/>
      <c r="BM34" s="633"/>
      <c r="BN34" s="633"/>
      <c r="BO34" s="633"/>
      <c r="BP34" s="633"/>
      <c r="BQ34" s="633"/>
      <c r="BR34" s="633"/>
      <c r="BS34" s="633"/>
      <c r="BT34" s="633"/>
      <c r="BU34" s="633"/>
      <c r="BV34" s="193"/>
      <c r="BW34" s="632">
        <f>IF(BY34="","",MAX(C34:D43,U34:V43,AM34:AN43,BE34:BF43)+1)</f>
        <v>13</v>
      </c>
      <c r="BX34" s="632"/>
      <c r="BY34" s="633" t="str">
        <f>IF('各会計、関係団体の財政状況及び健全化判断比率'!B68="","",'各会計、関係団体の財政状況及び健全化判断比率'!B68)</f>
        <v>茨城県市町村総合事務組合（一般会計）</v>
      </c>
      <c r="BZ34" s="633"/>
      <c r="CA34" s="633"/>
      <c r="CB34" s="633"/>
      <c r="CC34" s="633"/>
      <c r="CD34" s="633"/>
      <c r="CE34" s="633"/>
      <c r="CF34" s="633"/>
      <c r="CG34" s="633"/>
      <c r="CH34" s="633"/>
      <c r="CI34" s="633"/>
      <c r="CJ34" s="633"/>
      <c r="CK34" s="633"/>
      <c r="CL34" s="633"/>
      <c r="CM34" s="633"/>
      <c r="CN34" s="193"/>
      <c r="CO34" s="632">
        <f>IF(CQ34="","",MAX(C34:D43,U34:V43,AM34:AN43,BE34:BF43,BW34:BX43)+1)</f>
        <v>23</v>
      </c>
      <c r="CP34" s="632"/>
      <c r="CQ34" s="633" t="str">
        <f>IF('各会計、関係団体の財政状況及び健全化判断比率'!BS7="","",'各会計、関係団体の財政状況及び健全化判断比率'!BS7)</f>
        <v>小美玉市土地開発公社</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霊園事業特別会計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国民健康保険特別会計（直診勘定）</v>
      </c>
      <c r="X35" s="633"/>
      <c r="Y35" s="633"/>
      <c r="Z35" s="633"/>
      <c r="AA35" s="633"/>
      <c r="AB35" s="633"/>
      <c r="AC35" s="633"/>
      <c r="AD35" s="633"/>
      <c r="AE35" s="633"/>
      <c r="AF35" s="633"/>
      <c r="AG35" s="633"/>
      <c r="AH35" s="633"/>
      <c r="AI35" s="633"/>
      <c r="AJ35" s="633"/>
      <c r="AK35" s="633"/>
      <c r="AL35" s="193"/>
      <c r="AM35" s="632">
        <f t="shared" ref="AM35:AM43" si="0">IF(AO35="","",AM34+1)</f>
        <v>9</v>
      </c>
      <c r="AN35" s="632"/>
      <c r="AO35" s="633" t="str">
        <f>IF('各会計、関係団体の財政状況及び健全化判断比率'!B34="","",'各会計、関係団体の財政状況及び健全化判断比率'!B34)</f>
        <v>病院事業会計</v>
      </c>
      <c r="AP35" s="633"/>
      <c r="AQ35" s="633"/>
      <c r="AR35" s="633"/>
      <c r="AS35" s="633"/>
      <c r="AT35" s="633"/>
      <c r="AU35" s="633"/>
      <c r="AV35" s="633"/>
      <c r="AW35" s="633"/>
      <c r="AX35" s="633"/>
      <c r="AY35" s="633"/>
      <c r="AZ35" s="633"/>
      <c r="BA35" s="633"/>
      <c r="BB35" s="633"/>
      <c r="BC35" s="633"/>
      <c r="BD35" s="193"/>
      <c r="BE35" s="632">
        <f t="shared" ref="BE35:BE43" si="1">IF(BG35="","",BE34+1)</f>
        <v>11</v>
      </c>
      <c r="BF35" s="632"/>
      <c r="BG35" s="633" t="str">
        <f>IF('各会計、関係団体の財政状況及び健全化判断比率'!B36="","",'各会計、関係団体の財政状況及び健全化判断比率'!B36)</f>
        <v>農業集落排水事業特別会計</v>
      </c>
      <c r="BH35" s="633"/>
      <c r="BI35" s="633"/>
      <c r="BJ35" s="633"/>
      <c r="BK35" s="633"/>
      <c r="BL35" s="633"/>
      <c r="BM35" s="633"/>
      <c r="BN35" s="633"/>
      <c r="BO35" s="633"/>
      <c r="BP35" s="633"/>
      <c r="BQ35" s="633"/>
      <c r="BR35" s="633"/>
      <c r="BS35" s="633"/>
      <c r="BT35" s="633"/>
      <c r="BU35" s="633"/>
      <c r="BV35" s="193"/>
      <c r="BW35" s="632">
        <f t="shared" ref="BW35:BW43" si="2">IF(BY35="","",BW34+1)</f>
        <v>14</v>
      </c>
      <c r="BX35" s="632"/>
      <c r="BY35" s="633" t="str">
        <f>IF('各会計、関係団体の財政状況及び健全化判断比率'!B69="","",'各会計、関係団体の財政状況及び健全化判断比率'!B69)</f>
        <v>茨城県市町村総合事務組合（県民交通災害共済事業特別会計）</v>
      </c>
      <c r="BZ35" s="633"/>
      <c r="CA35" s="633"/>
      <c r="CB35" s="633"/>
      <c r="CC35" s="633"/>
      <c r="CD35" s="633"/>
      <c r="CE35" s="633"/>
      <c r="CF35" s="633"/>
      <c r="CG35" s="633"/>
      <c r="CH35" s="633"/>
      <c r="CI35" s="633"/>
      <c r="CJ35" s="633"/>
      <c r="CK35" s="633"/>
      <c r="CL35" s="633"/>
      <c r="CM35" s="633"/>
      <c r="CN35" s="193"/>
      <c r="CO35" s="632">
        <f t="shared" ref="CO35:CO43" si="3">IF(CQ35="","",CO34+1)</f>
        <v>24</v>
      </c>
      <c r="CP35" s="632"/>
      <c r="CQ35" s="633" t="str">
        <f>IF('各会計、関係団体の財政状況及び健全化判断比率'!BS8="","",'各会計、関係団体の財政状況及び健全化判断比率'!BS8)</f>
        <v>小美玉ふるさと食品公社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後期高齢者医療保険特別会計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12</v>
      </c>
      <c r="BF36" s="632"/>
      <c r="BG36" s="633" t="str">
        <f>IF('各会計、関係団体の財政状況及び健全化判断比率'!B37="","",'各会計、関係団体の財政状況及び健全化判断比率'!B37)</f>
        <v>戸別浄化槽事業特別会計</v>
      </c>
      <c r="BH36" s="633"/>
      <c r="BI36" s="633"/>
      <c r="BJ36" s="633"/>
      <c r="BK36" s="633"/>
      <c r="BL36" s="633"/>
      <c r="BM36" s="633"/>
      <c r="BN36" s="633"/>
      <c r="BO36" s="633"/>
      <c r="BP36" s="633"/>
      <c r="BQ36" s="633"/>
      <c r="BR36" s="633"/>
      <c r="BS36" s="633"/>
      <c r="BT36" s="633"/>
      <c r="BU36" s="633"/>
      <c r="BV36" s="193"/>
      <c r="BW36" s="632">
        <f t="shared" si="2"/>
        <v>15</v>
      </c>
      <c r="BX36" s="632"/>
      <c r="BY36" s="633" t="str">
        <f>IF('各会計、関係団体の財政状況及び健全化判断比率'!B70="","",'各会計、関係団体の財政状況及び健全化判断比率'!B70)</f>
        <v>茨城租税債権管理機構</v>
      </c>
      <c r="BZ36" s="633"/>
      <c r="CA36" s="633"/>
      <c r="CB36" s="633"/>
      <c r="CC36" s="633"/>
      <c r="CD36" s="633"/>
      <c r="CE36" s="633"/>
      <c r="CF36" s="633"/>
      <c r="CG36" s="633"/>
      <c r="CH36" s="633"/>
      <c r="CI36" s="633"/>
      <c r="CJ36" s="633"/>
      <c r="CK36" s="633"/>
      <c r="CL36" s="633"/>
      <c r="CM36" s="633"/>
      <c r="CN36" s="193"/>
      <c r="CO36" s="632">
        <f t="shared" si="3"/>
        <v>25</v>
      </c>
      <c r="CP36" s="632"/>
      <c r="CQ36" s="633" t="str">
        <f>IF('各会計、関係団体の財政状況及び健全化判断比率'!BS9="","",'各会計、関係団体の財政状況及び健全化判断比率'!BS9)</f>
        <v>小美玉農業公社</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介護保険特別会計（保険事業勘定）</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t="str">
        <f t="shared" si="1"/>
        <v/>
      </c>
      <c r="BF37" s="632"/>
      <c r="BG37" s="633"/>
      <c r="BH37" s="633"/>
      <c r="BI37" s="633"/>
      <c r="BJ37" s="633"/>
      <c r="BK37" s="633"/>
      <c r="BL37" s="633"/>
      <c r="BM37" s="633"/>
      <c r="BN37" s="633"/>
      <c r="BO37" s="633"/>
      <c r="BP37" s="633"/>
      <c r="BQ37" s="633"/>
      <c r="BR37" s="633"/>
      <c r="BS37" s="633"/>
      <c r="BT37" s="633"/>
      <c r="BU37" s="633"/>
      <c r="BV37" s="193"/>
      <c r="BW37" s="632">
        <f t="shared" si="2"/>
        <v>16</v>
      </c>
      <c r="BX37" s="632"/>
      <c r="BY37" s="633" t="str">
        <f>IF('各会計、関係団体の財政状況及び健全化判断比率'!B71="","",'各会計、関係団体の財政状況及び健全化判断比率'!B71)</f>
        <v>茨城県後期高齢者医療広域連合（一般会計）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f t="shared" si="4"/>
        <v>7</v>
      </c>
      <c r="V38" s="632"/>
      <c r="W38" s="633" t="str">
        <f>IF('各会計、関係団体の財政状況及び健全化判断比率'!B32="","",'各会計、関係団体の財政状況及び健全化判断比率'!B32)</f>
        <v>介護保険特別会計（介護サービス事業勘定）</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t="str">
        <f t="shared" si="1"/>
        <v/>
      </c>
      <c r="BF38" s="632"/>
      <c r="BG38" s="633"/>
      <c r="BH38" s="633"/>
      <c r="BI38" s="633"/>
      <c r="BJ38" s="633"/>
      <c r="BK38" s="633"/>
      <c r="BL38" s="633"/>
      <c r="BM38" s="633"/>
      <c r="BN38" s="633"/>
      <c r="BO38" s="633"/>
      <c r="BP38" s="633"/>
      <c r="BQ38" s="633"/>
      <c r="BR38" s="633"/>
      <c r="BS38" s="633"/>
      <c r="BT38" s="633"/>
      <c r="BU38" s="633"/>
      <c r="BV38" s="193"/>
      <c r="BW38" s="632">
        <f t="shared" si="2"/>
        <v>17</v>
      </c>
      <c r="BX38" s="632"/>
      <c r="BY38" s="633" t="str">
        <f>IF('各会計、関係団体の財政状況及び健全化判断比率'!B72="","",'各会計、関係団体の財政状況及び健全化判断比率'!B72)</f>
        <v>茨城県後期高齢者医療広域連合（後期高齢医療特別会計）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18</v>
      </c>
      <c r="BX39" s="632"/>
      <c r="BY39" s="633" t="str">
        <f>IF('各会計、関係団体の財政状況及び健全化判断比率'!B73="","",'各会計、関係団体の財政状況及び健全化判断比率'!B73)</f>
        <v>茨城地方広域環境事務組合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19</v>
      </c>
      <c r="BX40" s="632"/>
      <c r="BY40" s="633" t="str">
        <f>IF('各会計、関係団体の財政状況及び健全化判断比率'!B74="","",'各会計、関係団体の財政状況及び健全化判断比率'!B74)</f>
        <v>湖北水道企業団</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20</v>
      </c>
      <c r="BX41" s="632"/>
      <c r="BY41" s="633" t="str">
        <f>IF('各会計、関係団体の財政状況及び健全化判断比率'!B75="","",'各会計、関係団体の財政状況及び健全化判断比率'!B75)</f>
        <v>湖北環境衛生組合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21</v>
      </c>
      <c r="BX42" s="632"/>
      <c r="BY42" s="633" t="str">
        <f>IF('各会計、関係団体の財政状況及び健全化判断比率'!B76="","",'各会計、関係団体の財政状況及び健全化判断比率'!B76)</f>
        <v>茨城美野里環境組合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22</v>
      </c>
      <c r="BX43" s="632"/>
      <c r="BY43" s="633" t="str">
        <f>IF('各会計、関係団体の財政状況及び健全化判断比率'!B77="","",'各会計、関係団体の財政状況及び健全化判断比率'!B77)</f>
        <v>霞台厚生施設組合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gfoBhgkXi/ts+oqzrx7kfIOdBHUCPs6kPPCObXuX4fypl+CIW1tByBXbNWKK+oen6vX1fEJKaP5z5UJmkKvt7g==" saltValue="+vKnhPQePBvxSlgj5lpPl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31" zoomScale="75" zoomScaleNormal="75" zoomScaleSheetLayoutView="100" workbookViewId="0">
      <selection activeCell="W38" sqref="W38:AK38"/>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224" t="s">
        <v>556</v>
      </c>
      <c r="D34" s="1224"/>
      <c r="E34" s="1225"/>
      <c r="F34" s="32">
        <v>10.9</v>
      </c>
      <c r="G34" s="33">
        <v>11.44</v>
      </c>
      <c r="H34" s="33">
        <v>11.52</v>
      </c>
      <c r="I34" s="33">
        <v>10.92</v>
      </c>
      <c r="J34" s="34">
        <v>9.5</v>
      </c>
      <c r="K34" s="22"/>
      <c r="L34" s="22"/>
      <c r="M34" s="22"/>
      <c r="N34" s="22"/>
      <c r="O34" s="22"/>
      <c r="P34" s="22"/>
    </row>
    <row r="35" spans="1:16" ht="39" customHeight="1">
      <c r="A35" s="22"/>
      <c r="B35" s="35"/>
      <c r="C35" s="1218" t="s">
        <v>557</v>
      </c>
      <c r="D35" s="1219"/>
      <c r="E35" s="1220"/>
      <c r="F35" s="36">
        <v>3.86</v>
      </c>
      <c r="G35" s="37">
        <v>3.7</v>
      </c>
      <c r="H35" s="37">
        <v>4.4000000000000004</v>
      </c>
      <c r="I35" s="37">
        <v>4.51</v>
      </c>
      <c r="J35" s="38">
        <v>7.13</v>
      </c>
      <c r="K35" s="22"/>
      <c r="L35" s="22"/>
      <c r="M35" s="22"/>
      <c r="N35" s="22"/>
      <c r="O35" s="22"/>
      <c r="P35" s="22"/>
    </row>
    <row r="36" spans="1:16" ht="39" customHeight="1">
      <c r="A36" s="22"/>
      <c r="B36" s="35"/>
      <c r="C36" s="1218" t="s">
        <v>558</v>
      </c>
      <c r="D36" s="1219"/>
      <c r="E36" s="1220"/>
      <c r="F36" s="36">
        <v>1.74</v>
      </c>
      <c r="G36" s="37">
        <v>1.63</v>
      </c>
      <c r="H36" s="37">
        <v>1.63</v>
      </c>
      <c r="I36" s="37">
        <v>1.67</v>
      </c>
      <c r="J36" s="38">
        <v>1.88</v>
      </c>
      <c r="K36" s="22"/>
      <c r="L36" s="22"/>
      <c r="M36" s="22"/>
      <c r="N36" s="22"/>
      <c r="O36" s="22"/>
      <c r="P36" s="22"/>
    </row>
    <row r="37" spans="1:16" ht="39" customHeight="1">
      <c r="A37" s="22"/>
      <c r="B37" s="35"/>
      <c r="C37" s="1218" t="s">
        <v>559</v>
      </c>
      <c r="D37" s="1219"/>
      <c r="E37" s="1220"/>
      <c r="F37" s="36">
        <v>0.47</v>
      </c>
      <c r="G37" s="37">
        <v>0.43</v>
      </c>
      <c r="H37" s="37">
        <v>0.88</v>
      </c>
      <c r="I37" s="37">
        <v>0.8</v>
      </c>
      <c r="J37" s="38">
        <v>0.78</v>
      </c>
      <c r="K37" s="22"/>
      <c r="L37" s="22"/>
      <c r="M37" s="22"/>
      <c r="N37" s="22"/>
      <c r="O37" s="22"/>
      <c r="P37" s="22"/>
    </row>
    <row r="38" spans="1:16" ht="39" customHeight="1">
      <c r="A38" s="22"/>
      <c r="B38" s="35"/>
      <c r="C38" s="1218" t="s">
        <v>560</v>
      </c>
      <c r="D38" s="1219"/>
      <c r="E38" s="1220"/>
      <c r="F38" s="36">
        <v>1.27</v>
      </c>
      <c r="G38" s="37">
        <v>0.03</v>
      </c>
      <c r="H38" s="37">
        <v>0.49</v>
      </c>
      <c r="I38" s="37">
        <v>0.4</v>
      </c>
      <c r="J38" s="38">
        <v>0.67</v>
      </c>
      <c r="K38" s="22"/>
      <c r="L38" s="22"/>
      <c r="M38" s="22"/>
      <c r="N38" s="22"/>
      <c r="O38" s="22"/>
      <c r="P38" s="22"/>
    </row>
    <row r="39" spans="1:16" ht="39" customHeight="1">
      <c r="A39" s="22"/>
      <c r="B39" s="35"/>
      <c r="C39" s="1218" t="s">
        <v>561</v>
      </c>
      <c r="D39" s="1219"/>
      <c r="E39" s="1220"/>
      <c r="F39" s="36">
        <v>0.17</v>
      </c>
      <c r="G39" s="37">
        <v>0.21</v>
      </c>
      <c r="H39" s="37">
        <v>0.3</v>
      </c>
      <c r="I39" s="37">
        <v>0.28999999999999998</v>
      </c>
      <c r="J39" s="38">
        <v>0.24</v>
      </c>
      <c r="K39" s="22"/>
      <c r="L39" s="22"/>
      <c r="M39" s="22"/>
      <c r="N39" s="22"/>
      <c r="O39" s="22"/>
      <c r="P39" s="22"/>
    </row>
    <row r="40" spans="1:16" ht="39" customHeight="1">
      <c r="A40" s="22"/>
      <c r="B40" s="35"/>
      <c r="C40" s="1218" t="s">
        <v>562</v>
      </c>
      <c r="D40" s="1219"/>
      <c r="E40" s="1220"/>
      <c r="F40" s="36">
        <v>7.0000000000000007E-2</v>
      </c>
      <c r="G40" s="37">
        <v>0.1</v>
      </c>
      <c r="H40" s="37">
        <v>0.13</v>
      </c>
      <c r="I40" s="37">
        <v>0.14000000000000001</v>
      </c>
      <c r="J40" s="38">
        <v>0.1</v>
      </c>
      <c r="K40" s="22"/>
      <c r="L40" s="22"/>
      <c r="M40" s="22"/>
      <c r="N40" s="22"/>
      <c r="O40" s="22"/>
      <c r="P40" s="22"/>
    </row>
    <row r="41" spans="1:16" ht="39" customHeight="1">
      <c r="A41" s="22"/>
      <c r="B41" s="35"/>
      <c r="C41" s="1218" t="s">
        <v>563</v>
      </c>
      <c r="D41" s="1219"/>
      <c r="E41" s="1220"/>
      <c r="F41" s="36">
        <v>0.06</v>
      </c>
      <c r="G41" s="37">
        <v>0.06</v>
      </c>
      <c r="H41" s="37">
        <v>0.08</v>
      </c>
      <c r="I41" s="37">
        <v>0.06</v>
      </c>
      <c r="J41" s="38">
        <v>0.1</v>
      </c>
      <c r="K41" s="22"/>
      <c r="L41" s="22"/>
      <c r="M41" s="22"/>
      <c r="N41" s="22"/>
      <c r="O41" s="22"/>
      <c r="P41" s="22"/>
    </row>
    <row r="42" spans="1:16" ht="39" customHeight="1">
      <c r="A42" s="22"/>
      <c r="B42" s="39"/>
      <c r="C42" s="1218" t="s">
        <v>564</v>
      </c>
      <c r="D42" s="1219"/>
      <c r="E42" s="1220"/>
      <c r="F42" s="36" t="s">
        <v>506</v>
      </c>
      <c r="G42" s="37" t="s">
        <v>506</v>
      </c>
      <c r="H42" s="37" t="s">
        <v>506</v>
      </c>
      <c r="I42" s="37" t="s">
        <v>506</v>
      </c>
      <c r="J42" s="38" t="s">
        <v>506</v>
      </c>
      <c r="K42" s="22"/>
      <c r="L42" s="22"/>
      <c r="M42" s="22"/>
      <c r="N42" s="22"/>
      <c r="O42" s="22"/>
      <c r="P42" s="22"/>
    </row>
    <row r="43" spans="1:16" ht="39" customHeight="1" thickBot="1">
      <c r="A43" s="22"/>
      <c r="B43" s="40"/>
      <c r="C43" s="1221" t="s">
        <v>565</v>
      </c>
      <c r="D43" s="1222"/>
      <c r="E43" s="1223"/>
      <c r="F43" s="41">
        <v>0.15</v>
      </c>
      <c r="G43" s="42">
        <v>0.12</v>
      </c>
      <c r="H43" s="42">
        <v>0.06</v>
      </c>
      <c r="I43" s="42">
        <v>0.14000000000000001</v>
      </c>
      <c r="J43" s="43">
        <v>0.09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cF1UvHRRYQaTkdrjp5G+IDXG9GdiUZAo8X/Ez44MJTs+MKhjSpUgG8YncnPxq8KC4nk8+/Z43P9Ispg9H3tnCA==" saltValue="BcokSrFgyXx3YY9AlNJux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28" zoomScale="75" zoomScaleNormal="75" zoomScaleSheetLayoutView="55" workbookViewId="0">
      <selection activeCell="W38" sqref="W38:AK38"/>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234" t="s">
        <v>11</v>
      </c>
      <c r="C45" s="1235"/>
      <c r="D45" s="58"/>
      <c r="E45" s="1240" t="s">
        <v>12</v>
      </c>
      <c r="F45" s="1240"/>
      <c r="G45" s="1240"/>
      <c r="H45" s="1240"/>
      <c r="I45" s="1240"/>
      <c r="J45" s="1241"/>
      <c r="K45" s="59">
        <v>1691</v>
      </c>
      <c r="L45" s="60">
        <v>1873</v>
      </c>
      <c r="M45" s="60">
        <v>1997</v>
      </c>
      <c r="N45" s="60">
        <v>2023</v>
      </c>
      <c r="O45" s="61">
        <v>2065</v>
      </c>
      <c r="P45" s="48"/>
      <c r="Q45" s="48"/>
      <c r="R45" s="48"/>
      <c r="S45" s="48"/>
      <c r="T45" s="48"/>
      <c r="U45" s="48"/>
    </row>
    <row r="46" spans="1:21" ht="30.75" customHeight="1">
      <c r="A46" s="48"/>
      <c r="B46" s="1236"/>
      <c r="C46" s="1237"/>
      <c r="D46" s="62"/>
      <c r="E46" s="1228" t="s">
        <v>13</v>
      </c>
      <c r="F46" s="1228"/>
      <c r="G46" s="1228"/>
      <c r="H46" s="1228"/>
      <c r="I46" s="1228"/>
      <c r="J46" s="1229"/>
      <c r="K46" s="63" t="s">
        <v>506</v>
      </c>
      <c r="L46" s="64" t="s">
        <v>506</v>
      </c>
      <c r="M46" s="64" t="s">
        <v>506</v>
      </c>
      <c r="N46" s="64" t="s">
        <v>506</v>
      </c>
      <c r="O46" s="65" t="s">
        <v>506</v>
      </c>
      <c r="P46" s="48"/>
      <c r="Q46" s="48"/>
      <c r="R46" s="48"/>
      <c r="S46" s="48"/>
      <c r="T46" s="48"/>
      <c r="U46" s="48"/>
    </row>
    <row r="47" spans="1:21" ht="30.75" customHeight="1">
      <c r="A47" s="48"/>
      <c r="B47" s="1236"/>
      <c r="C47" s="1237"/>
      <c r="D47" s="62"/>
      <c r="E47" s="1228" t="s">
        <v>14</v>
      </c>
      <c r="F47" s="1228"/>
      <c r="G47" s="1228"/>
      <c r="H47" s="1228"/>
      <c r="I47" s="1228"/>
      <c r="J47" s="1229"/>
      <c r="K47" s="63" t="s">
        <v>506</v>
      </c>
      <c r="L47" s="64" t="s">
        <v>506</v>
      </c>
      <c r="M47" s="64" t="s">
        <v>506</v>
      </c>
      <c r="N47" s="64" t="s">
        <v>506</v>
      </c>
      <c r="O47" s="65" t="s">
        <v>506</v>
      </c>
      <c r="P47" s="48"/>
      <c r="Q47" s="48"/>
      <c r="R47" s="48"/>
      <c r="S47" s="48"/>
      <c r="T47" s="48"/>
      <c r="U47" s="48"/>
    </row>
    <row r="48" spans="1:21" ht="30.75" customHeight="1">
      <c r="A48" s="48"/>
      <c r="B48" s="1236"/>
      <c r="C48" s="1237"/>
      <c r="D48" s="62"/>
      <c r="E48" s="1228" t="s">
        <v>15</v>
      </c>
      <c r="F48" s="1228"/>
      <c r="G48" s="1228"/>
      <c r="H48" s="1228"/>
      <c r="I48" s="1228"/>
      <c r="J48" s="1229"/>
      <c r="K48" s="63">
        <v>741</v>
      </c>
      <c r="L48" s="64">
        <v>810</v>
      </c>
      <c r="M48" s="64">
        <v>834</v>
      </c>
      <c r="N48" s="64">
        <v>810</v>
      </c>
      <c r="O48" s="65">
        <v>805</v>
      </c>
      <c r="P48" s="48"/>
      <c r="Q48" s="48"/>
      <c r="R48" s="48"/>
      <c r="S48" s="48"/>
      <c r="T48" s="48"/>
      <c r="U48" s="48"/>
    </row>
    <row r="49" spans="1:21" ht="30.75" customHeight="1">
      <c r="A49" s="48"/>
      <c r="B49" s="1236"/>
      <c r="C49" s="1237"/>
      <c r="D49" s="62"/>
      <c r="E49" s="1228" t="s">
        <v>16</v>
      </c>
      <c r="F49" s="1228"/>
      <c r="G49" s="1228"/>
      <c r="H49" s="1228"/>
      <c r="I49" s="1228"/>
      <c r="J49" s="1229"/>
      <c r="K49" s="63">
        <v>59</v>
      </c>
      <c r="L49" s="64">
        <v>62</v>
      </c>
      <c r="M49" s="64">
        <v>57</v>
      </c>
      <c r="N49" s="64">
        <v>60</v>
      </c>
      <c r="O49" s="65">
        <v>59</v>
      </c>
      <c r="P49" s="48"/>
      <c r="Q49" s="48"/>
      <c r="R49" s="48"/>
      <c r="S49" s="48"/>
      <c r="T49" s="48"/>
      <c r="U49" s="48"/>
    </row>
    <row r="50" spans="1:21" ht="30.75" customHeight="1">
      <c r="A50" s="48"/>
      <c r="B50" s="1236"/>
      <c r="C50" s="1237"/>
      <c r="D50" s="62"/>
      <c r="E50" s="1228" t="s">
        <v>17</v>
      </c>
      <c r="F50" s="1228"/>
      <c r="G50" s="1228"/>
      <c r="H50" s="1228"/>
      <c r="I50" s="1228"/>
      <c r="J50" s="1229"/>
      <c r="K50" s="63">
        <v>219</v>
      </c>
      <c r="L50" s="64" t="s">
        <v>506</v>
      </c>
      <c r="M50" s="64" t="s">
        <v>506</v>
      </c>
      <c r="N50" s="64" t="s">
        <v>506</v>
      </c>
      <c r="O50" s="65" t="s">
        <v>506</v>
      </c>
      <c r="P50" s="48"/>
      <c r="Q50" s="48"/>
      <c r="R50" s="48"/>
      <c r="S50" s="48"/>
      <c r="T50" s="48"/>
      <c r="U50" s="48"/>
    </row>
    <row r="51" spans="1:21" ht="30.75" customHeight="1">
      <c r="A51" s="48"/>
      <c r="B51" s="1238"/>
      <c r="C51" s="1239"/>
      <c r="D51" s="66"/>
      <c r="E51" s="1228" t="s">
        <v>18</v>
      </c>
      <c r="F51" s="1228"/>
      <c r="G51" s="1228"/>
      <c r="H51" s="1228"/>
      <c r="I51" s="1228"/>
      <c r="J51" s="1229"/>
      <c r="K51" s="63">
        <v>0</v>
      </c>
      <c r="L51" s="64">
        <v>0</v>
      </c>
      <c r="M51" s="64">
        <v>0</v>
      </c>
      <c r="N51" s="64">
        <v>0</v>
      </c>
      <c r="O51" s="65">
        <v>0</v>
      </c>
      <c r="P51" s="48"/>
      <c r="Q51" s="48"/>
      <c r="R51" s="48"/>
      <c r="S51" s="48"/>
      <c r="T51" s="48"/>
      <c r="U51" s="48"/>
    </row>
    <row r="52" spans="1:21" ht="30.75" customHeight="1">
      <c r="A52" s="48"/>
      <c r="B52" s="1226" t="s">
        <v>19</v>
      </c>
      <c r="C52" s="1227"/>
      <c r="D52" s="66"/>
      <c r="E52" s="1228" t="s">
        <v>20</v>
      </c>
      <c r="F52" s="1228"/>
      <c r="G52" s="1228"/>
      <c r="H52" s="1228"/>
      <c r="I52" s="1228"/>
      <c r="J52" s="1229"/>
      <c r="K52" s="63">
        <v>1765</v>
      </c>
      <c r="L52" s="64">
        <v>1973</v>
      </c>
      <c r="M52" s="64">
        <v>2002</v>
      </c>
      <c r="N52" s="64">
        <v>2096</v>
      </c>
      <c r="O52" s="65">
        <v>2148</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945</v>
      </c>
      <c r="L53" s="69">
        <v>772</v>
      </c>
      <c r="M53" s="69">
        <v>886</v>
      </c>
      <c r="N53" s="69">
        <v>797</v>
      </c>
      <c r="O53" s="70">
        <v>781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ezT+GHB1Jaz7I8OVg6bm6uA8GEhvSCMZHArT4ewJK74CeYhbbpRV93q/BOiTwLCbfqf61Y5RPV6E51k4eZ8dEQ==" saltValue="kIaivHCn9wc+QK2BoMtM6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31" zoomScale="75" zoomScaleNormal="75" zoomScaleSheetLayoutView="100" workbookViewId="0">
      <selection activeCell="W38" sqref="W38:AK38"/>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549</v>
      </c>
      <c r="J40" s="79" t="s">
        <v>550</v>
      </c>
      <c r="K40" s="79" t="s">
        <v>551</v>
      </c>
      <c r="L40" s="79" t="s">
        <v>552</v>
      </c>
      <c r="M40" s="80" t="s">
        <v>553</v>
      </c>
    </row>
    <row r="41" spans="2:13" ht="27.75" customHeight="1">
      <c r="B41" s="1242" t="s">
        <v>24</v>
      </c>
      <c r="C41" s="1243"/>
      <c r="D41" s="81"/>
      <c r="E41" s="1248" t="s">
        <v>25</v>
      </c>
      <c r="F41" s="1248"/>
      <c r="G41" s="1248"/>
      <c r="H41" s="1249"/>
      <c r="I41" s="82">
        <v>21053</v>
      </c>
      <c r="J41" s="83">
        <v>23446</v>
      </c>
      <c r="K41" s="83">
        <v>25137</v>
      </c>
      <c r="L41" s="83">
        <v>25828</v>
      </c>
      <c r="M41" s="84">
        <v>25981</v>
      </c>
    </row>
    <row r="42" spans="2:13" ht="27.75" customHeight="1">
      <c r="B42" s="1244"/>
      <c r="C42" s="1245"/>
      <c r="D42" s="85"/>
      <c r="E42" s="1250" t="s">
        <v>26</v>
      </c>
      <c r="F42" s="1250"/>
      <c r="G42" s="1250"/>
      <c r="H42" s="1251"/>
      <c r="I42" s="86">
        <v>219</v>
      </c>
      <c r="J42" s="87" t="s">
        <v>506</v>
      </c>
      <c r="K42" s="87" t="s">
        <v>506</v>
      </c>
      <c r="L42" s="87" t="s">
        <v>506</v>
      </c>
      <c r="M42" s="88" t="s">
        <v>506</v>
      </c>
    </row>
    <row r="43" spans="2:13" ht="27.75" customHeight="1">
      <c r="B43" s="1244"/>
      <c r="C43" s="1245"/>
      <c r="D43" s="85"/>
      <c r="E43" s="1250" t="s">
        <v>27</v>
      </c>
      <c r="F43" s="1250"/>
      <c r="G43" s="1250"/>
      <c r="H43" s="1251"/>
      <c r="I43" s="86">
        <v>12684</v>
      </c>
      <c r="J43" s="87">
        <v>12681</v>
      </c>
      <c r="K43" s="87">
        <v>12613</v>
      </c>
      <c r="L43" s="87">
        <v>12688</v>
      </c>
      <c r="M43" s="88">
        <v>12403</v>
      </c>
    </row>
    <row r="44" spans="2:13" ht="27.75" customHeight="1">
      <c r="B44" s="1244"/>
      <c r="C44" s="1245"/>
      <c r="D44" s="85"/>
      <c r="E44" s="1250" t="s">
        <v>28</v>
      </c>
      <c r="F44" s="1250"/>
      <c r="G44" s="1250"/>
      <c r="H44" s="1251"/>
      <c r="I44" s="86">
        <v>272</v>
      </c>
      <c r="J44" s="87">
        <v>231</v>
      </c>
      <c r="K44" s="87">
        <v>174</v>
      </c>
      <c r="L44" s="87">
        <v>117</v>
      </c>
      <c r="M44" s="88">
        <v>57</v>
      </c>
    </row>
    <row r="45" spans="2:13" ht="27.75" customHeight="1">
      <c r="B45" s="1244"/>
      <c r="C45" s="1245"/>
      <c r="D45" s="85"/>
      <c r="E45" s="1250" t="s">
        <v>29</v>
      </c>
      <c r="F45" s="1250"/>
      <c r="G45" s="1250"/>
      <c r="H45" s="1251"/>
      <c r="I45" s="86">
        <v>3458</v>
      </c>
      <c r="J45" s="87">
        <v>2832</v>
      </c>
      <c r="K45" s="87">
        <v>3196</v>
      </c>
      <c r="L45" s="87">
        <v>3094</v>
      </c>
      <c r="M45" s="88">
        <v>3107</v>
      </c>
    </row>
    <row r="46" spans="2:13" ht="27.75" customHeight="1">
      <c r="B46" s="1244"/>
      <c r="C46" s="1245"/>
      <c r="D46" s="89"/>
      <c r="E46" s="1250" t="s">
        <v>30</v>
      </c>
      <c r="F46" s="1250"/>
      <c r="G46" s="1250"/>
      <c r="H46" s="1251"/>
      <c r="I46" s="86">
        <v>11</v>
      </c>
      <c r="J46" s="87">
        <v>0</v>
      </c>
      <c r="K46" s="87" t="s">
        <v>506</v>
      </c>
      <c r="L46" s="87" t="s">
        <v>506</v>
      </c>
      <c r="M46" s="88" t="s">
        <v>506</v>
      </c>
    </row>
    <row r="47" spans="2:13" ht="27.75" customHeight="1">
      <c r="B47" s="1244"/>
      <c r="C47" s="1245"/>
      <c r="D47" s="90"/>
      <c r="E47" s="1252" t="s">
        <v>31</v>
      </c>
      <c r="F47" s="1253"/>
      <c r="G47" s="1253"/>
      <c r="H47" s="1254"/>
      <c r="I47" s="86" t="s">
        <v>506</v>
      </c>
      <c r="J47" s="87" t="s">
        <v>506</v>
      </c>
      <c r="K47" s="87" t="s">
        <v>506</v>
      </c>
      <c r="L47" s="87" t="s">
        <v>506</v>
      </c>
      <c r="M47" s="88" t="s">
        <v>506</v>
      </c>
    </row>
    <row r="48" spans="2:13" ht="27.75" customHeight="1">
      <c r="B48" s="1244"/>
      <c r="C48" s="1245"/>
      <c r="D48" s="85"/>
      <c r="E48" s="1250" t="s">
        <v>32</v>
      </c>
      <c r="F48" s="1250"/>
      <c r="G48" s="1250"/>
      <c r="H48" s="1251"/>
      <c r="I48" s="86" t="s">
        <v>506</v>
      </c>
      <c r="J48" s="87" t="s">
        <v>506</v>
      </c>
      <c r="K48" s="87" t="s">
        <v>506</v>
      </c>
      <c r="L48" s="87" t="s">
        <v>506</v>
      </c>
      <c r="M48" s="88" t="s">
        <v>506</v>
      </c>
    </row>
    <row r="49" spans="2:13" ht="27.75" customHeight="1">
      <c r="B49" s="1246"/>
      <c r="C49" s="1247"/>
      <c r="D49" s="85"/>
      <c r="E49" s="1250" t="s">
        <v>33</v>
      </c>
      <c r="F49" s="1250"/>
      <c r="G49" s="1250"/>
      <c r="H49" s="1251"/>
      <c r="I49" s="86" t="s">
        <v>506</v>
      </c>
      <c r="J49" s="87" t="s">
        <v>506</v>
      </c>
      <c r="K49" s="87" t="s">
        <v>506</v>
      </c>
      <c r="L49" s="87" t="s">
        <v>506</v>
      </c>
      <c r="M49" s="88" t="s">
        <v>506</v>
      </c>
    </row>
    <row r="50" spans="2:13" ht="27.75" customHeight="1">
      <c r="B50" s="1255" t="s">
        <v>34</v>
      </c>
      <c r="C50" s="1256"/>
      <c r="D50" s="91"/>
      <c r="E50" s="1250" t="s">
        <v>35</v>
      </c>
      <c r="F50" s="1250"/>
      <c r="G50" s="1250"/>
      <c r="H50" s="1251"/>
      <c r="I50" s="86">
        <v>6370</v>
      </c>
      <c r="J50" s="87">
        <v>6581</v>
      </c>
      <c r="K50" s="87">
        <v>6819</v>
      </c>
      <c r="L50" s="87">
        <v>7146</v>
      </c>
      <c r="M50" s="88">
        <v>6880</v>
      </c>
    </row>
    <row r="51" spans="2:13" ht="27.75" customHeight="1">
      <c r="B51" s="1244"/>
      <c r="C51" s="1245"/>
      <c r="D51" s="85"/>
      <c r="E51" s="1250" t="s">
        <v>36</v>
      </c>
      <c r="F51" s="1250"/>
      <c r="G51" s="1250"/>
      <c r="H51" s="1251"/>
      <c r="I51" s="86">
        <v>568</v>
      </c>
      <c r="J51" s="87">
        <v>853</v>
      </c>
      <c r="K51" s="87">
        <v>928</v>
      </c>
      <c r="L51" s="87">
        <v>906</v>
      </c>
      <c r="M51" s="88">
        <v>936</v>
      </c>
    </row>
    <row r="52" spans="2:13" ht="27.75" customHeight="1">
      <c r="B52" s="1246"/>
      <c r="C52" s="1247"/>
      <c r="D52" s="85"/>
      <c r="E52" s="1250" t="s">
        <v>37</v>
      </c>
      <c r="F52" s="1250"/>
      <c r="G52" s="1250"/>
      <c r="H52" s="1251"/>
      <c r="I52" s="86">
        <v>23676</v>
      </c>
      <c r="J52" s="87">
        <v>25246</v>
      </c>
      <c r="K52" s="87">
        <v>26572</v>
      </c>
      <c r="L52" s="87">
        <v>26851</v>
      </c>
      <c r="M52" s="88">
        <v>26851</v>
      </c>
    </row>
    <row r="53" spans="2:13" ht="27.75" customHeight="1" thickBot="1">
      <c r="B53" s="1257" t="s">
        <v>38</v>
      </c>
      <c r="C53" s="1258"/>
      <c r="D53" s="92"/>
      <c r="E53" s="1259" t="s">
        <v>39</v>
      </c>
      <c r="F53" s="1259"/>
      <c r="G53" s="1259"/>
      <c r="H53" s="1260"/>
      <c r="I53" s="93">
        <v>7082</v>
      </c>
      <c r="J53" s="94">
        <v>6509</v>
      </c>
      <c r="K53" s="94">
        <v>6802</v>
      </c>
      <c r="L53" s="94">
        <v>6824</v>
      </c>
      <c r="M53" s="95">
        <v>6880</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1FSCKHJtV7ne0lWZypPy1sbIpepswfEy6pIbwMcREO0bIELXrMA6OL050I7YFYHlwgF/R9qABPgJiDE9X4GfIg==" saltValue="hPXBIF070rUBPct2nTy44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G1" zoomScale="75" zoomScaleNormal="75" zoomScaleSheetLayoutView="100" workbookViewId="0">
      <selection activeCell="W38" sqref="W38:AK38"/>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551</v>
      </c>
      <c r="G54" s="104" t="s">
        <v>552</v>
      </c>
      <c r="H54" s="105" t="s">
        <v>553</v>
      </c>
    </row>
    <row r="55" spans="2:8" ht="52.5" customHeight="1">
      <c r="B55" s="106"/>
      <c r="C55" s="1269" t="s">
        <v>42</v>
      </c>
      <c r="D55" s="1269"/>
      <c r="E55" s="1270"/>
      <c r="F55" s="107">
        <v>3279</v>
      </c>
      <c r="G55" s="107">
        <v>3281</v>
      </c>
      <c r="H55" s="108">
        <v>3062</v>
      </c>
    </row>
    <row r="56" spans="2:8" ht="52.5" customHeight="1">
      <c r="B56" s="109"/>
      <c r="C56" s="1271" t="s">
        <v>43</v>
      </c>
      <c r="D56" s="1271"/>
      <c r="E56" s="1272"/>
      <c r="F56" s="110">
        <v>2041</v>
      </c>
      <c r="G56" s="110">
        <v>2046</v>
      </c>
      <c r="H56" s="111">
        <v>1996</v>
      </c>
    </row>
    <row r="57" spans="2:8" ht="53.25" customHeight="1">
      <c r="B57" s="109"/>
      <c r="C57" s="1273" t="s">
        <v>44</v>
      </c>
      <c r="D57" s="1273"/>
      <c r="E57" s="1274"/>
      <c r="F57" s="112">
        <v>3497</v>
      </c>
      <c r="G57" s="112">
        <v>3655</v>
      </c>
      <c r="H57" s="113">
        <v>3560</v>
      </c>
    </row>
    <row r="58" spans="2:8" ht="45.75" customHeight="1">
      <c r="B58" s="114"/>
      <c r="C58" s="1261" t="s">
        <v>584</v>
      </c>
      <c r="D58" s="1262"/>
      <c r="E58" s="1263"/>
      <c r="F58" s="115">
        <v>2085</v>
      </c>
      <c r="G58" s="115">
        <v>2059</v>
      </c>
      <c r="H58" s="116">
        <v>2004</v>
      </c>
    </row>
    <row r="59" spans="2:8" ht="45.75" customHeight="1">
      <c r="B59" s="114"/>
      <c r="C59" s="1261" t="s">
        <v>585</v>
      </c>
      <c r="D59" s="1262"/>
      <c r="E59" s="1263"/>
      <c r="F59" s="115">
        <v>423</v>
      </c>
      <c r="G59" s="115">
        <v>535</v>
      </c>
      <c r="H59" s="116">
        <v>957</v>
      </c>
    </row>
    <row r="60" spans="2:8" ht="45.75" customHeight="1">
      <c r="B60" s="114"/>
      <c r="C60" s="1261" t="s">
        <v>587</v>
      </c>
      <c r="D60" s="1262"/>
      <c r="E60" s="1263"/>
      <c r="F60" s="115">
        <v>89</v>
      </c>
      <c r="G60" s="115">
        <v>199</v>
      </c>
      <c r="H60" s="116">
        <v>159</v>
      </c>
    </row>
    <row r="61" spans="2:8" ht="45.75" customHeight="1">
      <c r="B61" s="114"/>
      <c r="C61" s="1261" t="s">
        <v>586</v>
      </c>
      <c r="D61" s="1262"/>
      <c r="E61" s="1263"/>
      <c r="F61" s="115">
        <v>190</v>
      </c>
      <c r="G61" s="115">
        <v>152</v>
      </c>
      <c r="H61" s="116">
        <v>110</v>
      </c>
    </row>
    <row r="62" spans="2:8" ht="45.75" customHeight="1" thickBot="1">
      <c r="B62" s="117"/>
      <c r="C62" s="1264" t="s">
        <v>588</v>
      </c>
      <c r="D62" s="1265"/>
      <c r="E62" s="1266"/>
      <c r="F62" s="118" t="s">
        <v>590</v>
      </c>
      <c r="G62" s="118" t="s">
        <v>589</v>
      </c>
      <c r="H62" s="119">
        <v>61</v>
      </c>
    </row>
    <row r="63" spans="2:8" ht="52.5" customHeight="1" thickBot="1">
      <c r="B63" s="120"/>
      <c r="C63" s="1267" t="s">
        <v>45</v>
      </c>
      <c r="D63" s="1267"/>
      <c r="E63" s="1268"/>
      <c r="F63" s="121">
        <v>8817</v>
      </c>
      <c r="G63" s="121">
        <v>8982</v>
      </c>
      <c r="H63" s="122">
        <v>8618</v>
      </c>
    </row>
    <row r="64" spans="2:8" ht="15" customHeight="1"/>
    <row r="65" ht="0" hidden="1" customHeight="1"/>
    <row r="66" ht="0" hidden="1" customHeight="1"/>
  </sheetData>
  <sheetProtection algorithmName="SHA-512" hashValue="xcMWxZIXy/YHgPrdfgXX82eLFQQiVn3WQvprZ/A5+k/95FMe0EAqSN0XYEQuA6+lp6X2ocEvFpBQ30cyAoElqw==" saltValue="xFeng5Gsspj7hj4wa3b7U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Y43" zoomScale="75" zoomScaleNormal="75" zoomScaleSheetLayoutView="55" workbookViewId="0">
      <selection activeCell="W38" sqref="W38:AK38"/>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594</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594</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7" t="s">
        <v>605</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597</v>
      </c>
    </row>
    <row r="50" spans="1:109">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549</v>
      </c>
      <c r="BQ50" s="1290"/>
      <c r="BR50" s="1290"/>
      <c r="BS50" s="1290"/>
      <c r="BT50" s="1290"/>
      <c r="BU50" s="1290"/>
      <c r="BV50" s="1290"/>
      <c r="BW50" s="1290"/>
      <c r="BX50" s="1290" t="s">
        <v>550</v>
      </c>
      <c r="BY50" s="1290"/>
      <c r="BZ50" s="1290"/>
      <c r="CA50" s="1290"/>
      <c r="CB50" s="1290"/>
      <c r="CC50" s="1290"/>
      <c r="CD50" s="1290"/>
      <c r="CE50" s="1290"/>
      <c r="CF50" s="1290" t="s">
        <v>551</v>
      </c>
      <c r="CG50" s="1290"/>
      <c r="CH50" s="1290"/>
      <c r="CI50" s="1290"/>
      <c r="CJ50" s="1290"/>
      <c r="CK50" s="1290"/>
      <c r="CL50" s="1290"/>
      <c r="CM50" s="1290"/>
      <c r="CN50" s="1290" t="s">
        <v>552</v>
      </c>
      <c r="CO50" s="1290"/>
      <c r="CP50" s="1290"/>
      <c r="CQ50" s="1290"/>
      <c r="CR50" s="1290"/>
      <c r="CS50" s="1290"/>
      <c r="CT50" s="1290"/>
      <c r="CU50" s="1290"/>
      <c r="CV50" s="1290" t="s">
        <v>553</v>
      </c>
      <c r="CW50" s="1290"/>
      <c r="CX50" s="1290"/>
      <c r="CY50" s="1290"/>
      <c r="CZ50" s="1290"/>
      <c r="DA50" s="1290"/>
      <c r="DB50" s="1290"/>
      <c r="DC50" s="1290"/>
    </row>
    <row r="51" spans="1:109" ht="13.5" customHeight="1">
      <c r="B51" s="374"/>
      <c r="G51" s="1291"/>
      <c r="H51" s="1291"/>
      <c r="I51" s="1294"/>
      <c r="J51" s="1294"/>
      <c r="K51" s="1292"/>
      <c r="L51" s="1292"/>
      <c r="M51" s="1292"/>
      <c r="N51" s="1292"/>
      <c r="AM51" s="383"/>
      <c r="AN51" s="1293" t="s">
        <v>598</v>
      </c>
      <c r="AO51" s="1293"/>
      <c r="AP51" s="1293"/>
      <c r="AQ51" s="1293"/>
      <c r="AR51" s="1293"/>
      <c r="AS51" s="1293"/>
      <c r="AT51" s="1293"/>
      <c r="AU51" s="1293"/>
      <c r="AV51" s="1293"/>
      <c r="AW51" s="1293"/>
      <c r="AX51" s="1293"/>
      <c r="AY51" s="1293"/>
      <c r="AZ51" s="1293"/>
      <c r="BA51" s="1293"/>
      <c r="BB51" s="1293" t="s">
        <v>599</v>
      </c>
      <c r="BC51" s="1293"/>
      <c r="BD51" s="1293"/>
      <c r="BE51" s="1293"/>
      <c r="BF51" s="1293"/>
      <c r="BG51" s="1293"/>
      <c r="BH51" s="1293"/>
      <c r="BI51" s="1293"/>
      <c r="BJ51" s="1293"/>
      <c r="BK51" s="1293"/>
      <c r="BL51" s="1293"/>
      <c r="BM51" s="1293"/>
      <c r="BN51" s="1293"/>
      <c r="BO51" s="1293"/>
      <c r="BP51" s="1275"/>
      <c r="BQ51" s="1276"/>
      <c r="BR51" s="1276"/>
      <c r="BS51" s="1276"/>
      <c r="BT51" s="1276"/>
      <c r="BU51" s="1276"/>
      <c r="BV51" s="1276"/>
      <c r="BW51" s="1276"/>
      <c r="BX51" s="1275"/>
      <c r="BY51" s="1276"/>
      <c r="BZ51" s="1276"/>
      <c r="CA51" s="1276"/>
      <c r="CB51" s="1276"/>
      <c r="CC51" s="1276"/>
      <c r="CD51" s="1276"/>
      <c r="CE51" s="1276"/>
      <c r="CF51" s="1276">
        <v>59.9</v>
      </c>
      <c r="CG51" s="1276"/>
      <c r="CH51" s="1276"/>
      <c r="CI51" s="1276"/>
      <c r="CJ51" s="1276"/>
      <c r="CK51" s="1276"/>
      <c r="CL51" s="1276"/>
      <c r="CM51" s="1276"/>
      <c r="CN51" s="1276">
        <v>61.2</v>
      </c>
      <c r="CO51" s="1276"/>
      <c r="CP51" s="1276"/>
      <c r="CQ51" s="1276"/>
      <c r="CR51" s="1276"/>
      <c r="CS51" s="1276"/>
      <c r="CT51" s="1276"/>
      <c r="CU51" s="1276"/>
      <c r="CV51" s="1276">
        <v>64.099999999999994</v>
      </c>
      <c r="CW51" s="1276"/>
      <c r="CX51" s="1276"/>
      <c r="CY51" s="1276"/>
      <c r="CZ51" s="1276"/>
      <c r="DA51" s="1276"/>
      <c r="DB51" s="1276"/>
      <c r="DC51" s="1276"/>
    </row>
    <row r="52" spans="1:109">
      <c r="B52" s="374"/>
      <c r="G52" s="1291"/>
      <c r="H52" s="1291"/>
      <c r="I52" s="1294"/>
      <c r="J52" s="1294"/>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2"/>
      <c r="B53" s="374"/>
      <c r="G53" s="1291"/>
      <c r="H53" s="1291"/>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600</v>
      </c>
      <c r="BC53" s="1293"/>
      <c r="BD53" s="1293"/>
      <c r="BE53" s="1293"/>
      <c r="BF53" s="1293"/>
      <c r="BG53" s="1293"/>
      <c r="BH53" s="1293"/>
      <c r="BI53" s="1293"/>
      <c r="BJ53" s="1293"/>
      <c r="BK53" s="1293"/>
      <c r="BL53" s="1293"/>
      <c r="BM53" s="1293"/>
      <c r="BN53" s="1293"/>
      <c r="BO53" s="1293"/>
      <c r="BP53" s="1275"/>
      <c r="BQ53" s="1276"/>
      <c r="BR53" s="1276"/>
      <c r="BS53" s="1276"/>
      <c r="BT53" s="1276"/>
      <c r="BU53" s="1276"/>
      <c r="BV53" s="1276"/>
      <c r="BW53" s="1276"/>
      <c r="BX53" s="1275"/>
      <c r="BY53" s="1276"/>
      <c r="BZ53" s="1276"/>
      <c r="CA53" s="1276"/>
      <c r="CB53" s="1276"/>
      <c r="CC53" s="1276"/>
      <c r="CD53" s="1276"/>
      <c r="CE53" s="1276"/>
      <c r="CF53" s="1276">
        <v>54.1</v>
      </c>
      <c r="CG53" s="1276"/>
      <c r="CH53" s="1276"/>
      <c r="CI53" s="1276"/>
      <c r="CJ53" s="1276"/>
      <c r="CK53" s="1276"/>
      <c r="CL53" s="1276"/>
      <c r="CM53" s="1276"/>
      <c r="CN53" s="1276">
        <v>53.3</v>
      </c>
      <c r="CO53" s="1276"/>
      <c r="CP53" s="1276"/>
      <c r="CQ53" s="1276"/>
      <c r="CR53" s="1276"/>
      <c r="CS53" s="1276"/>
      <c r="CT53" s="1276"/>
      <c r="CU53" s="1276"/>
      <c r="CV53" s="1276">
        <v>53.8</v>
      </c>
      <c r="CW53" s="1276"/>
      <c r="CX53" s="1276"/>
      <c r="CY53" s="1276"/>
      <c r="CZ53" s="1276"/>
      <c r="DA53" s="1276"/>
      <c r="DB53" s="1276"/>
      <c r="DC53" s="1276"/>
    </row>
    <row r="54" spans="1:109">
      <c r="A54" s="382"/>
      <c r="B54" s="374"/>
      <c r="G54" s="1291"/>
      <c r="H54" s="1291"/>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2"/>
      <c r="B55" s="374"/>
      <c r="G55" s="1286"/>
      <c r="H55" s="1286"/>
      <c r="I55" s="1286"/>
      <c r="J55" s="1286"/>
      <c r="K55" s="1292"/>
      <c r="L55" s="1292"/>
      <c r="M55" s="1292"/>
      <c r="N55" s="1292"/>
      <c r="AN55" s="1290" t="s">
        <v>601</v>
      </c>
      <c r="AO55" s="1290"/>
      <c r="AP55" s="1290"/>
      <c r="AQ55" s="1290"/>
      <c r="AR55" s="1290"/>
      <c r="AS55" s="1290"/>
      <c r="AT55" s="1290"/>
      <c r="AU55" s="1290"/>
      <c r="AV55" s="1290"/>
      <c r="AW55" s="1290"/>
      <c r="AX55" s="1290"/>
      <c r="AY55" s="1290"/>
      <c r="AZ55" s="1290"/>
      <c r="BA55" s="1290"/>
      <c r="BB55" s="1293" t="s">
        <v>599</v>
      </c>
      <c r="BC55" s="1293"/>
      <c r="BD55" s="1293"/>
      <c r="BE55" s="1293"/>
      <c r="BF55" s="1293"/>
      <c r="BG55" s="1293"/>
      <c r="BH55" s="1293"/>
      <c r="BI55" s="1293"/>
      <c r="BJ55" s="1293"/>
      <c r="BK55" s="1293"/>
      <c r="BL55" s="1293"/>
      <c r="BM55" s="1293"/>
      <c r="BN55" s="1293"/>
      <c r="BO55" s="1293"/>
      <c r="BP55" s="1275"/>
      <c r="BQ55" s="1276"/>
      <c r="BR55" s="1276"/>
      <c r="BS55" s="1276"/>
      <c r="BT55" s="1276"/>
      <c r="BU55" s="1276"/>
      <c r="BV55" s="1276"/>
      <c r="BW55" s="1276"/>
      <c r="BX55" s="1275"/>
      <c r="BY55" s="1276"/>
      <c r="BZ55" s="1276"/>
      <c r="CA55" s="1276"/>
      <c r="CB55" s="1276"/>
      <c r="CC55" s="1276"/>
      <c r="CD55" s="1276"/>
      <c r="CE55" s="1276"/>
      <c r="CF55" s="1276">
        <v>39</v>
      </c>
      <c r="CG55" s="1276"/>
      <c r="CH55" s="1276"/>
      <c r="CI55" s="1276"/>
      <c r="CJ55" s="1276"/>
      <c r="CK55" s="1276"/>
      <c r="CL55" s="1276"/>
      <c r="CM55" s="1276"/>
      <c r="CN55" s="1276">
        <v>32.5</v>
      </c>
      <c r="CO55" s="1276"/>
      <c r="CP55" s="1276"/>
      <c r="CQ55" s="1276"/>
      <c r="CR55" s="1276"/>
      <c r="CS55" s="1276"/>
      <c r="CT55" s="1276"/>
      <c r="CU55" s="1276"/>
      <c r="CV55" s="1276">
        <v>30.2</v>
      </c>
      <c r="CW55" s="1276"/>
      <c r="CX55" s="1276"/>
      <c r="CY55" s="1276"/>
      <c r="CZ55" s="1276"/>
      <c r="DA55" s="1276"/>
      <c r="DB55" s="1276"/>
      <c r="DC55" s="1276"/>
    </row>
    <row r="56" spans="1:109">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c r="B57" s="386"/>
      <c r="G57" s="1286"/>
      <c r="H57" s="1286"/>
      <c r="I57" s="1295"/>
      <c r="J57" s="1295"/>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600</v>
      </c>
      <c r="BC57" s="1293"/>
      <c r="BD57" s="1293"/>
      <c r="BE57" s="1293"/>
      <c r="BF57" s="1293"/>
      <c r="BG57" s="1293"/>
      <c r="BH57" s="1293"/>
      <c r="BI57" s="1293"/>
      <c r="BJ57" s="1293"/>
      <c r="BK57" s="1293"/>
      <c r="BL57" s="1293"/>
      <c r="BM57" s="1293"/>
      <c r="BN57" s="1293"/>
      <c r="BO57" s="1293"/>
      <c r="BP57" s="1275"/>
      <c r="BQ57" s="1276"/>
      <c r="BR57" s="1276"/>
      <c r="BS57" s="1276"/>
      <c r="BT57" s="1276"/>
      <c r="BU57" s="1276"/>
      <c r="BV57" s="1276"/>
      <c r="BW57" s="1276"/>
      <c r="BX57" s="1275"/>
      <c r="BY57" s="1276"/>
      <c r="BZ57" s="1276"/>
      <c r="CA57" s="1276"/>
      <c r="CB57" s="1276"/>
      <c r="CC57" s="1276"/>
      <c r="CD57" s="1276"/>
      <c r="CE57" s="1276"/>
      <c r="CF57" s="1276">
        <v>55.4</v>
      </c>
      <c r="CG57" s="1276"/>
      <c r="CH57" s="1276"/>
      <c r="CI57" s="1276"/>
      <c r="CJ57" s="1276"/>
      <c r="CK57" s="1276"/>
      <c r="CL57" s="1276"/>
      <c r="CM57" s="1276"/>
      <c r="CN57" s="1276">
        <v>57</v>
      </c>
      <c r="CO57" s="1276"/>
      <c r="CP57" s="1276"/>
      <c r="CQ57" s="1276"/>
      <c r="CR57" s="1276"/>
      <c r="CS57" s="1276"/>
      <c r="CT57" s="1276"/>
      <c r="CU57" s="1276"/>
      <c r="CV57" s="1276">
        <v>57.6</v>
      </c>
      <c r="CW57" s="1276"/>
      <c r="CX57" s="1276"/>
      <c r="CY57" s="1276"/>
      <c r="CZ57" s="1276"/>
      <c r="DA57" s="1276"/>
      <c r="DB57" s="1276"/>
      <c r="DC57" s="1276"/>
      <c r="DD57" s="387"/>
      <c r="DE57" s="386"/>
    </row>
    <row r="58" spans="1:109" s="382" customFormat="1">
      <c r="A58" s="367"/>
      <c r="B58" s="386"/>
      <c r="G58" s="1286"/>
      <c r="H58" s="1286"/>
      <c r="I58" s="1295"/>
      <c r="J58" s="1295"/>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602</v>
      </c>
    </row>
    <row r="64" spans="1:109">
      <c r="B64" s="374"/>
      <c r="G64" s="381"/>
      <c r="I64" s="394"/>
      <c r="J64" s="394"/>
      <c r="K64" s="394"/>
      <c r="L64" s="394"/>
      <c r="M64" s="394"/>
      <c r="N64" s="395"/>
      <c r="AM64" s="381"/>
      <c r="AN64" s="381" t="s">
        <v>596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96" t="s">
        <v>606</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597</v>
      </c>
    </row>
    <row r="72" spans="2:107">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549</v>
      </c>
      <c r="BQ72" s="1290"/>
      <c r="BR72" s="1290"/>
      <c r="BS72" s="1290"/>
      <c r="BT72" s="1290"/>
      <c r="BU72" s="1290"/>
      <c r="BV72" s="1290"/>
      <c r="BW72" s="1290"/>
      <c r="BX72" s="1290" t="s">
        <v>550</v>
      </c>
      <c r="BY72" s="1290"/>
      <c r="BZ72" s="1290"/>
      <c r="CA72" s="1290"/>
      <c r="CB72" s="1290"/>
      <c r="CC72" s="1290"/>
      <c r="CD72" s="1290"/>
      <c r="CE72" s="1290"/>
      <c r="CF72" s="1290" t="s">
        <v>551</v>
      </c>
      <c r="CG72" s="1290"/>
      <c r="CH72" s="1290"/>
      <c r="CI72" s="1290"/>
      <c r="CJ72" s="1290"/>
      <c r="CK72" s="1290"/>
      <c r="CL72" s="1290"/>
      <c r="CM72" s="1290"/>
      <c r="CN72" s="1290" t="s">
        <v>552</v>
      </c>
      <c r="CO72" s="1290"/>
      <c r="CP72" s="1290"/>
      <c r="CQ72" s="1290"/>
      <c r="CR72" s="1290"/>
      <c r="CS72" s="1290"/>
      <c r="CT72" s="1290"/>
      <c r="CU72" s="1290"/>
      <c r="CV72" s="1290" t="s">
        <v>553</v>
      </c>
      <c r="CW72" s="1290"/>
      <c r="CX72" s="1290"/>
      <c r="CY72" s="1290"/>
      <c r="CZ72" s="1290"/>
      <c r="DA72" s="1290"/>
      <c r="DB72" s="1290"/>
      <c r="DC72" s="1290"/>
    </row>
    <row r="73" spans="2:107">
      <c r="B73" s="374"/>
      <c r="G73" s="1291"/>
      <c r="H73" s="1291"/>
      <c r="I73" s="1291"/>
      <c r="J73" s="1291"/>
      <c r="K73" s="1297"/>
      <c r="L73" s="1297"/>
      <c r="M73" s="1297"/>
      <c r="N73" s="1297"/>
      <c r="AM73" s="383"/>
      <c r="AN73" s="1293" t="s">
        <v>598</v>
      </c>
      <c r="AO73" s="1293"/>
      <c r="AP73" s="1293"/>
      <c r="AQ73" s="1293"/>
      <c r="AR73" s="1293"/>
      <c r="AS73" s="1293"/>
      <c r="AT73" s="1293"/>
      <c r="AU73" s="1293"/>
      <c r="AV73" s="1293"/>
      <c r="AW73" s="1293"/>
      <c r="AX73" s="1293"/>
      <c r="AY73" s="1293"/>
      <c r="AZ73" s="1293"/>
      <c r="BA73" s="1293"/>
      <c r="BB73" s="1293" t="s">
        <v>599</v>
      </c>
      <c r="BC73" s="1293"/>
      <c r="BD73" s="1293"/>
      <c r="BE73" s="1293"/>
      <c r="BF73" s="1293"/>
      <c r="BG73" s="1293"/>
      <c r="BH73" s="1293"/>
      <c r="BI73" s="1293"/>
      <c r="BJ73" s="1293"/>
      <c r="BK73" s="1293"/>
      <c r="BL73" s="1293"/>
      <c r="BM73" s="1293"/>
      <c r="BN73" s="1293"/>
      <c r="BO73" s="1293"/>
      <c r="BP73" s="1276">
        <v>62.6</v>
      </c>
      <c r="BQ73" s="1276"/>
      <c r="BR73" s="1276"/>
      <c r="BS73" s="1276"/>
      <c r="BT73" s="1276"/>
      <c r="BU73" s="1276"/>
      <c r="BV73" s="1276"/>
      <c r="BW73" s="1276"/>
      <c r="BX73" s="1276">
        <v>58.2</v>
      </c>
      <c r="BY73" s="1276"/>
      <c r="BZ73" s="1276"/>
      <c r="CA73" s="1276"/>
      <c r="CB73" s="1276"/>
      <c r="CC73" s="1276"/>
      <c r="CD73" s="1276"/>
      <c r="CE73" s="1276"/>
      <c r="CF73" s="1276">
        <v>59.9</v>
      </c>
      <c r="CG73" s="1276"/>
      <c r="CH73" s="1276"/>
      <c r="CI73" s="1276"/>
      <c r="CJ73" s="1276"/>
      <c r="CK73" s="1276"/>
      <c r="CL73" s="1276"/>
      <c r="CM73" s="1276"/>
      <c r="CN73" s="1276">
        <v>61.2</v>
      </c>
      <c r="CO73" s="1276"/>
      <c r="CP73" s="1276"/>
      <c r="CQ73" s="1276"/>
      <c r="CR73" s="1276"/>
      <c r="CS73" s="1276"/>
      <c r="CT73" s="1276"/>
      <c r="CU73" s="1276"/>
      <c r="CV73" s="1276">
        <v>64.099999999999994</v>
      </c>
      <c r="CW73" s="1276"/>
      <c r="CX73" s="1276"/>
      <c r="CY73" s="1276"/>
      <c r="CZ73" s="1276"/>
      <c r="DA73" s="1276"/>
      <c r="DB73" s="1276"/>
      <c r="DC73" s="1276"/>
    </row>
    <row r="74" spans="2:107">
      <c r="B74" s="374"/>
      <c r="G74" s="1291"/>
      <c r="H74" s="1291"/>
      <c r="I74" s="1291"/>
      <c r="J74" s="1291"/>
      <c r="K74" s="1297"/>
      <c r="L74" s="1297"/>
      <c r="M74" s="1297"/>
      <c r="N74" s="1297"/>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4"/>
      <c r="G75" s="1291"/>
      <c r="H75" s="1291"/>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603</v>
      </c>
      <c r="BC75" s="1293"/>
      <c r="BD75" s="1293"/>
      <c r="BE75" s="1293"/>
      <c r="BF75" s="1293"/>
      <c r="BG75" s="1293"/>
      <c r="BH75" s="1293"/>
      <c r="BI75" s="1293"/>
      <c r="BJ75" s="1293"/>
      <c r="BK75" s="1293"/>
      <c r="BL75" s="1293"/>
      <c r="BM75" s="1293"/>
      <c r="BN75" s="1293"/>
      <c r="BO75" s="1293"/>
      <c r="BP75" s="1276">
        <v>7.8</v>
      </c>
      <c r="BQ75" s="1276"/>
      <c r="BR75" s="1276"/>
      <c r="BS75" s="1276"/>
      <c r="BT75" s="1276"/>
      <c r="BU75" s="1276"/>
      <c r="BV75" s="1276"/>
      <c r="BW75" s="1276"/>
      <c r="BX75" s="1276">
        <v>7.3</v>
      </c>
      <c r="BY75" s="1276"/>
      <c r="BZ75" s="1276"/>
      <c r="CA75" s="1276"/>
      <c r="CB75" s="1276"/>
      <c r="CC75" s="1276"/>
      <c r="CD75" s="1276"/>
      <c r="CE75" s="1276"/>
      <c r="CF75" s="1276">
        <v>7.6</v>
      </c>
      <c r="CG75" s="1276"/>
      <c r="CH75" s="1276"/>
      <c r="CI75" s="1276"/>
      <c r="CJ75" s="1276"/>
      <c r="CK75" s="1276"/>
      <c r="CL75" s="1276"/>
      <c r="CM75" s="1276"/>
      <c r="CN75" s="1276">
        <v>7.2</v>
      </c>
      <c r="CO75" s="1276"/>
      <c r="CP75" s="1276"/>
      <c r="CQ75" s="1276"/>
      <c r="CR75" s="1276"/>
      <c r="CS75" s="1276"/>
      <c r="CT75" s="1276"/>
      <c r="CU75" s="1276"/>
      <c r="CV75" s="1276">
        <v>7.4</v>
      </c>
      <c r="CW75" s="1276"/>
      <c r="CX75" s="1276"/>
      <c r="CY75" s="1276"/>
      <c r="CZ75" s="1276"/>
      <c r="DA75" s="1276"/>
      <c r="DB75" s="1276"/>
      <c r="DC75" s="1276"/>
    </row>
    <row r="76" spans="2:107">
      <c r="B76" s="374"/>
      <c r="G76" s="1291"/>
      <c r="H76" s="1291"/>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4"/>
      <c r="G77" s="1286"/>
      <c r="H77" s="1286"/>
      <c r="I77" s="1286"/>
      <c r="J77" s="1286"/>
      <c r="K77" s="1297"/>
      <c r="L77" s="1297"/>
      <c r="M77" s="1297"/>
      <c r="N77" s="1297"/>
      <c r="AN77" s="1290" t="s">
        <v>601</v>
      </c>
      <c r="AO77" s="1290"/>
      <c r="AP77" s="1290"/>
      <c r="AQ77" s="1290"/>
      <c r="AR77" s="1290"/>
      <c r="AS77" s="1290"/>
      <c r="AT77" s="1290"/>
      <c r="AU77" s="1290"/>
      <c r="AV77" s="1290"/>
      <c r="AW77" s="1290"/>
      <c r="AX77" s="1290"/>
      <c r="AY77" s="1290"/>
      <c r="AZ77" s="1290"/>
      <c r="BA77" s="1290"/>
      <c r="BB77" s="1293" t="s">
        <v>599</v>
      </c>
      <c r="BC77" s="1293"/>
      <c r="BD77" s="1293"/>
      <c r="BE77" s="1293"/>
      <c r="BF77" s="1293"/>
      <c r="BG77" s="1293"/>
      <c r="BH77" s="1293"/>
      <c r="BI77" s="1293"/>
      <c r="BJ77" s="1293"/>
      <c r="BK77" s="1293"/>
      <c r="BL77" s="1293"/>
      <c r="BM77" s="1293"/>
      <c r="BN77" s="1293"/>
      <c r="BO77" s="1293"/>
      <c r="BP77" s="1276">
        <v>50.3</v>
      </c>
      <c r="BQ77" s="1276"/>
      <c r="BR77" s="1276"/>
      <c r="BS77" s="1276"/>
      <c r="BT77" s="1276"/>
      <c r="BU77" s="1276"/>
      <c r="BV77" s="1276"/>
      <c r="BW77" s="1276"/>
      <c r="BX77" s="1276">
        <v>45.9</v>
      </c>
      <c r="BY77" s="1276"/>
      <c r="BZ77" s="1276"/>
      <c r="CA77" s="1276"/>
      <c r="CB77" s="1276"/>
      <c r="CC77" s="1276"/>
      <c r="CD77" s="1276"/>
      <c r="CE77" s="1276"/>
      <c r="CF77" s="1276">
        <v>39</v>
      </c>
      <c r="CG77" s="1276"/>
      <c r="CH77" s="1276"/>
      <c r="CI77" s="1276"/>
      <c r="CJ77" s="1276"/>
      <c r="CK77" s="1276"/>
      <c r="CL77" s="1276"/>
      <c r="CM77" s="1276"/>
      <c r="CN77" s="1276">
        <v>32.5</v>
      </c>
      <c r="CO77" s="1276"/>
      <c r="CP77" s="1276"/>
      <c r="CQ77" s="1276"/>
      <c r="CR77" s="1276"/>
      <c r="CS77" s="1276"/>
      <c r="CT77" s="1276"/>
      <c r="CU77" s="1276"/>
      <c r="CV77" s="1276">
        <v>30.2</v>
      </c>
      <c r="CW77" s="1276"/>
      <c r="CX77" s="1276"/>
      <c r="CY77" s="1276"/>
      <c r="CZ77" s="1276"/>
      <c r="DA77" s="1276"/>
      <c r="DB77" s="1276"/>
      <c r="DC77" s="1276"/>
    </row>
    <row r="78" spans="2:107">
      <c r="B78" s="374"/>
      <c r="G78" s="1286"/>
      <c r="H78" s="1286"/>
      <c r="I78" s="1286"/>
      <c r="J78" s="1286"/>
      <c r="K78" s="1297"/>
      <c r="L78" s="1297"/>
      <c r="M78" s="1297"/>
      <c r="N78" s="1297"/>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4"/>
      <c r="G79" s="1286"/>
      <c r="H79" s="1286"/>
      <c r="I79" s="1295"/>
      <c r="J79" s="1295"/>
      <c r="K79" s="1298"/>
      <c r="L79" s="1298"/>
      <c r="M79" s="1298"/>
      <c r="N79" s="1298"/>
      <c r="AN79" s="1290"/>
      <c r="AO79" s="1290"/>
      <c r="AP79" s="1290"/>
      <c r="AQ79" s="1290"/>
      <c r="AR79" s="1290"/>
      <c r="AS79" s="1290"/>
      <c r="AT79" s="1290"/>
      <c r="AU79" s="1290"/>
      <c r="AV79" s="1290"/>
      <c r="AW79" s="1290"/>
      <c r="AX79" s="1290"/>
      <c r="AY79" s="1290"/>
      <c r="AZ79" s="1290"/>
      <c r="BA79" s="1290"/>
      <c r="BB79" s="1293" t="s">
        <v>603</v>
      </c>
      <c r="BC79" s="1293"/>
      <c r="BD79" s="1293"/>
      <c r="BE79" s="1293"/>
      <c r="BF79" s="1293"/>
      <c r="BG79" s="1293"/>
      <c r="BH79" s="1293"/>
      <c r="BI79" s="1293"/>
      <c r="BJ79" s="1293"/>
      <c r="BK79" s="1293"/>
      <c r="BL79" s="1293"/>
      <c r="BM79" s="1293"/>
      <c r="BN79" s="1293"/>
      <c r="BO79" s="1293"/>
      <c r="BP79" s="1276">
        <v>9.6</v>
      </c>
      <c r="BQ79" s="1276"/>
      <c r="BR79" s="1276"/>
      <c r="BS79" s="1276"/>
      <c r="BT79" s="1276"/>
      <c r="BU79" s="1276"/>
      <c r="BV79" s="1276"/>
      <c r="BW79" s="1276"/>
      <c r="BX79" s="1276">
        <v>8.8000000000000007</v>
      </c>
      <c r="BY79" s="1276"/>
      <c r="BZ79" s="1276"/>
      <c r="CA79" s="1276"/>
      <c r="CB79" s="1276"/>
      <c r="CC79" s="1276"/>
      <c r="CD79" s="1276"/>
      <c r="CE79" s="1276"/>
      <c r="CF79" s="1276">
        <v>9</v>
      </c>
      <c r="CG79" s="1276"/>
      <c r="CH79" s="1276"/>
      <c r="CI79" s="1276"/>
      <c r="CJ79" s="1276"/>
      <c r="CK79" s="1276"/>
      <c r="CL79" s="1276"/>
      <c r="CM79" s="1276"/>
      <c r="CN79" s="1276">
        <v>8.1999999999999993</v>
      </c>
      <c r="CO79" s="1276"/>
      <c r="CP79" s="1276"/>
      <c r="CQ79" s="1276"/>
      <c r="CR79" s="1276"/>
      <c r="CS79" s="1276"/>
      <c r="CT79" s="1276"/>
      <c r="CU79" s="1276"/>
      <c r="CV79" s="1276">
        <v>8</v>
      </c>
      <c r="CW79" s="1276"/>
      <c r="CX79" s="1276"/>
      <c r="CY79" s="1276"/>
      <c r="CZ79" s="1276"/>
      <c r="DA79" s="1276"/>
      <c r="DB79" s="1276"/>
      <c r="DC79" s="1276"/>
    </row>
    <row r="80" spans="2:107">
      <c r="B80" s="374"/>
      <c r="G80" s="1286"/>
      <c r="H80" s="1286"/>
      <c r="I80" s="1295"/>
      <c r="J80" s="1295"/>
      <c r="K80" s="1298"/>
      <c r="L80" s="1298"/>
      <c r="M80" s="1298"/>
      <c r="N80" s="1298"/>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zErqTNZ124fSB5eGu8dWQv2QIMVYbAwpUnnH3cIgcFISPjKQidYCgjBlCgdu+5ojiqmIDpQxcH3pfGJvqGrwXA==" saltValue="4LhLS0i4i4+H7pwjpusmx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3" zoomScale="75" zoomScaleNormal="75" zoomScaleSheetLayoutView="70" workbookViewId="0">
      <selection activeCell="W38" sqref="W38:AK38"/>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tf+00xIqWBwSphzZd2DTb7S4Z5hpY3IuQRqBso2wAuK5k6jIBT6SdOIzPptD6GoZEPiRmq2gunZSOIM+tGKIA==" saltValue="ZNpOCYQhPIIs+Yihieyr+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7" zoomScale="75" zoomScaleNormal="75" zoomScaleSheetLayoutView="55" workbookViewId="0">
      <selection activeCell="W38" sqref="W38:AK38"/>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604</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Nqy/snzjjyn8odazIkZqFwzPJROsaDjJjcjGvf/8Yh8Z0KofFa/QXwhFOgfMG0cvw8UfdsB4QmRwieMaAFT/iw==" saltValue="j548hzKf7FP/GYKWEGW9r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546</v>
      </c>
      <c r="G2" s="136"/>
      <c r="H2" s="137"/>
    </row>
    <row r="3" spans="1:8">
      <c r="A3" s="133" t="s">
        <v>539</v>
      </c>
      <c r="B3" s="138"/>
      <c r="C3" s="139"/>
      <c r="D3" s="140">
        <v>113835</v>
      </c>
      <c r="E3" s="141"/>
      <c r="F3" s="142">
        <v>63956</v>
      </c>
      <c r="G3" s="143"/>
      <c r="H3" s="144"/>
    </row>
    <row r="4" spans="1:8">
      <c r="A4" s="145"/>
      <c r="B4" s="146"/>
      <c r="C4" s="147"/>
      <c r="D4" s="148">
        <v>38774</v>
      </c>
      <c r="E4" s="149"/>
      <c r="F4" s="150">
        <v>29239</v>
      </c>
      <c r="G4" s="151"/>
      <c r="H4" s="152"/>
    </row>
    <row r="5" spans="1:8">
      <c r="A5" s="133" t="s">
        <v>541</v>
      </c>
      <c r="B5" s="138"/>
      <c r="C5" s="139"/>
      <c r="D5" s="140">
        <v>122906</v>
      </c>
      <c r="E5" s="141"/>
      <c r="F5" s="142">
        <v>66255</v>
      </c>
      <c r="G5" s="143"/>
      <c r="H5" s="144"/>
    </row>
    <row r="6" spans="1:8">
      <c r="A6" s="145"/>
      <c r="B6" s="146"/>
      <c r="C6" s="147"/>
      <c r="D6" s="148">
        <v>47445</v>
      </c>
      <c r="E6" s="149"/>
      <c r="F6" s="150">
        <v>31822</v>
      </c>
      <c r="G6" s="151"/>
      <c r="H6" s="152"/>
    </row>
    <row r="7" spans="1:8">
      <c r="A7" s="133" t="s">
        <v>542</v>
      </c>
      <c r="B7" s="138"/>
      <c r="C7" s="139"/>
      <c r="D7" s="140">
        <v>85124</v>
      </c>
      <c r="E7" s="141"/>
      <c r="F7" s="142">
        <v>92247</v>
      </c>
      <c r="G7" s="143"/>
      <c r="H7" s="144"/>
    </row>
    <row r="8" spans="1:8">
      <c r="A8" s="145"/>
      <c r="B8" s="146"/>
      <c r="C8" s="147"/>
      <c r="D8" s="148">
        <v>47724</v>
      </c>
      <c r="E8" s="149"/>
      <c r="F8" s="150">
        <v>37204</v>
      </c>
      <c r="G8" s="151"/>
      <c r="H8" s="152"/>
    </row>
    <row r="9" spans="1:8">
      <c r="A9" s="133" t="s">
        <v>543</v>
      </c>
      <c r="B9" s="138"/>
      <c r="C9" s="139"/>
      <c r="D9" s="140">
        <v>93813</v>
      </c>
      <c r="E9" s="141"/>
      <c r="F9" s="142">
        <v>67319</v>
      </c>
      <c r="G9" s="143"/>
      <c r="H9" s="144"/>
    </row>
    <row r="10" spans="1:8">
      <c r="A10" s="145"/>
      <c r="B10" s="146"/>
      <c r="C10" s="147"/>
      <c r="D10" s="148">
        <v>36034</v>
      </c>
      <c r="E10" s="149"/>
      <c r="F10" s="150">
        <v>38101</v>
      </c>
      <c r="G10" s="151"/>
      <c r="H10" s="152"/>
    </row>
    <row r="11" spans="1:8">
      <c r="A11" s="133" t="s">
        <v>544</v>
      </c>
      <c r="B11" s="138"/>
      <c r="C11" s="139"/>
      <c r="D11" s="140">
        <v>80551</v>
      </c>
      <c r="E11" s="141"/>
      <c r="F11" s="142">
        <v>70615</v>
      </c>
      <c r="G11" s="143"/>
      <c r="H11" s="144"/>
    </row>
    <row r="12" spans="1:8">
      <c r="A12" s="145"/>
      <c r="B12" s="146"/>
      <c r="C12" s="153"/>
      <c r="D12" s="148">
        <v>28129</v>
      </c>
      <c r="E12" s="149"/>
      <c r="F12" s="150">
        <v>37382</v>
      </c>
      <c r="G12" s="151"/>
      <c r="H12" s="152"/>
    </row>
    <row r="13" spans="1:8">
      <c r="A13" s="133"/>
      <c r="B13" s="138"/>
      <c r="C13" s="154"/>
      <c r="D13" s="155">
        <v>99246</v>
      </c>
      <c r="E13" s="156"/>
      <c r="F13" s="157">
        <v>72078</v>
      </c>
      <c r="G13" s="158"/>
      <c r="H13" s="144"/>
    </row>
    <row r="14" spans="1:8">
      <c r="A14" s="145"/>
      <c r="B14" s="146"/>
      <c r="C14" s="147"/>
      <c r="D14" s="148">
        <v>39621</v>
      </c>
      <c r="E14" s="149"/>
      <c r="F14" s="150">
        <v>34750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3.89</v>
      </c>
      <c r="C19" s="159">
        <f>ROUND(VALUE(SUBSTITUTE(実質収支比率等に係る経年分析!G$48,"▲","-")),2)</f>
        <v>3.7</v>
      </c>
      <c r="D19" s="159">
        <f>ROUND(VALUE(SUBSTITUTE(実質収支比率等に係る経年分析!H$48,"▲","-")),2)</f>
        <v>4.41</v>
      </c>
      <c r="E19" s="159">
        <f>ROUND(VALUE(SUBSTITUTE(実質収支比率等に係る経年分析!I$48,"▲","-")),2)</f>
        <v>4.53</v>
      </c>
      <c r="F19" s="159">
        <f>ROUND(VALUE(SUBSTITUTE(実質収支比率等に係る経年分析!J$48,"▲","-")),2)</f>
        <v>7.15</v>
      </c>
    </row>
    <row r="20" spans="1:11">
      <c r="A20" s="159" t="s">
        <v>49</v>
      </c>
      <c r="B20" s="159">
        <f>ROUND(VALUE(SUBSTITUTE(実質収支比率等に係る経年分析!F$47,"▲","-")),2)</f>
        <v>25.19</v>
      </c>
      <c r="C20" s="159">
        <f>ROUND(VALUE(SUBSTITUTE(実質収支比率等に係る経年分析!G$47,"▲","-")),2)</f>
        <v>25.12</v>
      </c>
      <c r="D20" s="159">
        <f>ROUND(VALUE(SUBSTITUTE(実質収支比率等に係る経年分析!H$47,"▲","-")),2)</f>
        <v>24.71</v>
      </c>
      <c r="E20" s="159">
        <f>ROUND(VALUE(SUBSTITUTE(実質収支比率等に係る経年分析!I$47,"▲","-")),2)</f>
        <v>24.95</v>
      </c>
      <c r="F20" s="159">
        <f>ROUND(VALUE(SUBSTITUTE(実質収支比率等に係る経年分析!J$47,"▲","-")),2)</f>
        <v>23.95</v>
      </c>
    </row>
    <row r="21" spans="1:11">
      <c r="A21" s="159" t="s">
        <v>50</v>
      </c>
      <c r="B21" s="159">
        <f>IF(ISNUMBER(VALUE(SUBSTITUTE(実質収支比率等に係る経年分析!F$49,"▲","-"))),ROUND(VALUE(SUBSTITUTE(実質収支比率等に係る経年分析!F$49,"▲","-")),2),NA())</f>
        <v>-4.78</v>
      </c>
      <c r="C21" s="159">
        <f>IF(ISNUMBER(VALUE(SUBSTITUTE(実質収支比率等に係る経年分析!G$49,"▲","-"))),ROUND(VALUE(SUBSTITUTE(実質収支比率等に係る経年分析!G$49,"▲","-")),2),NA())</f>
        <v>-0.15</v>
      </c>
      <c r="D21" s="159">
        <f>IF(ISNUMBER(VALUE(SUBSTITUTE(実質収支比率等に係る経年分析!H$49,"▲","-"))),ROUND(VALUE(SUBSTITUTE(実質収支比率等に係る経年分析!H$49,"▲","-")),2),NA())</f>
        <v>0.79</v>
      </c>
      <c r="E21" s="159">
        <f>IF(ISNUMBER(VALUE(SUBSTITUTE(実質収支比率等に係る経年分析!I$49,"▲","-"))),ROUND(VALUE(SUBSTITUTE(実質収支比率等に係る経年分析!I$49,"▲","-")),2),NA())</f>
        <v>0.1</v>
      </c>
      <c r="F21" s="159">
        <f>IF(ISNUMBER(VALUE(SUBSTITUTE(実質収支比率等に係る経年分析!J$49,"▲","-"))),ROUND(VALUE(SUBSTITUTE(実質収支比率等に係る経年分析!J$49,"▲","-")),2),NA())</f>
        <v>1.21</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0.15</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0.06</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0.14000000000000001</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0.09</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国民健康保険特別会計（直診勘定）</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0.06</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0.06</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0.08</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0.06</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0.1</v>
      </c>
    </row>
    <row r="30" spans="1:11">
      <c r="A30" s="160" t="str">
        <f>IF(連結実質赤字比率に係る赤字・黒字の構成分析!C$40="",NA(),連結実質赤字比率に係る赤字・黒字の構成分析!C$40)</f>
        <v>農業集落排水事業特別会計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7.0000000000000007E-2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0.1</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0.13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0.14000000000000001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0.1</v>
      </c>
    </row>
    <row r="31" spans="1:11">
      <c r="A31" s="160" t="str">
        <f>IF(連結実質赤字比率に係る赤字・黒字の構成分析!C$39="",NA(),連結実質赤字比率に係る赤字・黒字の構成分析!C$39)</f>
        <v>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0.17</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0.28999999999999998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0.24</v>
      </c>
    </row>
    <row r="32" spans="1:11">
      <c r="A32" s="160" t="str">
        <f>IF(連結実質赤字比率に係る赤字・黒字の構成分析!C$38="",NA(),連結実質赤字比率に係る赤字・黒字の構成分析!C$38)</f>
        <v>国民健康保険特別会計（事業勘定）</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1.27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0.49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0.67</v>
      </c>
    </row>
    <row r="33" spans="1:16">
      <c r="A33" s="160" t="str">
        <f>IF(連結実質赤字比率に係る赤字・黒字の構成分析!C$37="",NA(),連結実質赤字比率に係る赤字・黒字の構成分析!C$37)</f>
        <v>介護保険特別会計（保険事業勘定）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0.47</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0.43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0.88</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0.8</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0.78</v>
      </c>
    </row>
    <row r="34" spans="1:16">
      <c r="A34" s="160" t="str">
        <f>IF(連結実質赤字比率に係る赤字・黒字の構成分析!C$36="",NA(),連結実質赤字比率に係る赤字・黒字の構成分析!C$36)</f>
        <v>病院事業会計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1.74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1.63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1.63</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1.67</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1.88</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3.86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4.4000000000000004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4.51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7.13</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10.9</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11.44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11.52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10.92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9.5</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1765</v>
      </c>
      <c r="E42" s="161"/>
      <c r="F42" s="161"/>
      <c r="G42" s="161">
        <f>'実質公債費比率（分子）の構造'!L$52</f>
        <v>1973</v>
      </c>
      <c r="H42" s="161"/>
      <c r="I42" s="161"/>
      <c r="J42" s="161">
        <f>'実質公債費比率（分子）の構造'!M$52</f>
        <v>2002</v>
      </c>
      <c r="K42" s="161"/>
      <c r="L42" s="161"/>
      <c r="M42" s="161">
        <f>'実質公債費比率（分子）の構造'!N$52</f>
        <v>2096</v>
      </c>
      <c r="N42" s="161"/>
      <c r="O42" s="161"/>
      <c r="P42" s="161">
        <f>'実質公債費比率（分子）の構造'!O$52</f>
        <v>2148</v>
      </c>
    </row>
    <row r="43" spans="1:16">
      <c r="A43" s="161" t="s">
        <v>18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58</v>
      </c>
      <c r="B44" s="161">
        <f>'実質公債費比率（分子）の構造'!K$50</f>
        <v>219</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59</v>
      </c>
      <c r="B45" s="161">
        <f>'実質公債費比率（分子）の構造'!K$49</f>
        <v>59</v>
      </c>
      <c r="C45" s="161"/>
      <c r="D45" s="161"/>
      <c r="E45" s="161">
        <f>'実質公債費比率（分子）の構造'!L$49</f>
        <v>62</v>
      </c>
      <c r="F45" s="161"/>
      <c r="G45" s="161"/>
      <c r="H45" s="161">
        <f>'実質公債費比率（分子）の構造'!M$49</f>
        <v>57</v>
      </c>
      <c r="I45" s="161"/>
      <c r="J45" s="161"/>
      <c r="K45" s="161">
        <f>'実質公債費比率（分子）の構造'!N$49</f>
        <v>60</v>
      </c>
      <c r="L45" s="161"/>
      <c r="M45" s="161"/>
      <c r="N45" s="161">
        <f>'実質公債費比率（分子）の構造'!O$49</f>
        <v>59</v>
      </c>
      <c r="O45" s="161"/>
      <c r="P45" s="161"/>
    </row>
    <row r="46" spans="1:16">
      <c r="A46" s="161" t="s">
        <v>60</v>
      </c>
      <c r="B46" s="161">
        <f>'実質公債費比率（分子）の構造'!K$48</f>
        <v>741</v>
      </c>
      <c r="C46" s="161"/>
      <c r="D46" s="161"/>
      <c r="E46" s="161">
        <f>'実質公債費比率（分子）の構造'!L$48</f>
        <v>810</v>
      </c>
      <c r="F46" s="161"/>
      <c r="G46" s="161"/>
      <c r="H46" s="161">
        <f>'実質公債費比率（分子）の構造'!M$48</f>
        <v>834</v>
      </c>
      <c r="I46" s="161"/>
      <c r="J46" s="161"/>
      <c r="K46" s="161">
        <f>'実質公債費比率（分子）の構造'!N$48</f>
        <v>810</v>
      </c>
      <c r="L46" s="161"/>
      <c r="M46" s="161"/>
      <c r="N46" s="161">
        <f>'実質公債費比率（分子）の構造'!O$48</f>
        <v>805</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1691</v>
      </c>
      <c r="C49" s="161"/>
      <c r="D49" s="161"/>
      <c r="E49" s="161">
        <f>'実質公債費比率（分子）の構造'!L$45</f>
        <v>1873</v>
      </c>
      <c r="F49" s="161"/>
      <c r="G49" s="161"/>
      <c r="H49" s="161">
        <f>'実質公債費比率（分子）の構造'!M$45</f>
        <v>1997</v>
      </c>
      <c r="I49" s="161"/>
      <c r="J49" s="161"/>
      <c r="K49" s="161">
        <f>'実質公債費比率（分子）の構造'!N$45</f>
        <v>2023</v>
      </c>
      <c r="L49" s="161"/>
      <c r="M49" s="161"/>
      <c r="N49" s="161">
        <f>'実質公債費比率（分子）の構造'!O$45</f>
        <v>2065</v>
      </c>
      <c r="O49" s="161"/>
      <c r="P49" s="161"/>
    </row>
    <row r="50" spans="1:16">
      <c r="A50" s="161" t="s">
        <v>64</v>
      </c>
      <c r="B50" s="161" t="e">
        <f>NA()</f>
        <v>#N/A</v>
      </c>
      <c r="C50" s="161">
        <f>IF(ISNUMBER('実質公債費比率（分子）の構造'!K$53),'実質公債費比率（分子）の構造'!K$53,NA())</f>
        <v>945</v>
      </c>
      <c r="D50" s="161" t="e">
        <f>NA()</f>
        <v>#N/A</v>
      </c>
      <c r="E50" s="161" t="e">
        <f>NA()</f>
        <v>#N/A</v>
      </c>
      <c r="F50" s="161">
        <f>IF(ISNUMBER('実質公債費比率（分子）の構造'!L$53),'実質公債費比率（分子）の構造'!L$53,NA())</f>
        <v>772</v>
      </c>
      <c r="G50" s="161" t="e">
        <f>NA()</f>
        <v>#N/A</v>
      </c>
      <c r="H50" s="161" t="e">
        <f>NA()</f>
        <v>#N/A</v>
      </c>
      <c r="I50" s="161">
        <f>IF(ISNUMBER('実質公債費比率（分子）の構造'!M$53),'実質公債費比率（分子）の構造'!M$53,NA())</f>
        <v>886</v>
      </c>
      <c r="J50" s="161" t="e">
        <f>NA()</f>
        <v>#N/A</v>
      </c>
      <c r="K50" s="161" t="e">
        <f>NA()</f>
        <v>#N/A</v>
      </c>
      <c r="L50" s="161">
        <f>IF(ISNUMBER('実質公債費比率（分子）の構造'!N$53),'実質公債費比率（分子）の構造'!N$53,NA())</f>
        <v>797</v>
      </c>
      <c r="M50" s="161" t="e">
        <f>NA()</f>
        <v>#N/A</v>
      </c>
      <c r="N50" s="161" t="e">
        <f>NA()</f>
        <v>#N/A</v>
      </c>
      <c r="O50" s="161">
        <f>IF(ISNUMBER('実質公債費比率（分子）の構造'!O$53),'実質公債費比率（分子）の構造'!O$53,NA())</f>
        <v>781</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23676</v>
      </c>
      <c r="E56" s="160"/>
      <c r="F56" s="160"/>
      <c r="G56" s="160">
        <f>'将来負担比率（分子）の構造'!J$52</f>
        <v>25246</v>
      </c>
      <c r="H56" s="160"/>
      <c r="I56" s="160"/>
      <c r="J56" s="160">
        <f>'将来負担比率（分子）の構造'!K$52</f>
        <v>26572</v>
      </c>
      <c r="K56" s="160"/>
      <c r="L56" s="160"/>
      <c r="M56" s="160">
        <f>'将来負担比率（分子）の構造'!L$52</f>
        <v>26851</v>
      </c>
      <c r="N56" s="160"/>
      <c r="O56" s="160"/>
      <c r="P56" s="160">
        <f>'将来負担比率（分子）の構造'!M$52</f>
        <v>26851</v>
      </c>
    </row>
    <row r="57" spans="1:16">
      <c r="A57" s="160" t="s">
        <v>36</v>
      </c>
      <c r="B57" s="160"/>
      <c r="C57" s="160"/>
      <c r="D57" s="160">
        <f>'将来負担比率（分子）の構造'!I$51</f>
        <v>568</v>
      </c>
      <c r="E57" s="160"/>
      <c r="F57" s="160"/>
      <c r="G57" s="160">
        <f>'将来負担比率（分子）の構造'!J$51</f>
        <v>853</v>
      </c>
      <c r="H57" s="160"/>
      <c r="I57" s="160"/>
      <c r="J57" s="160">
        <f>'将来負担比率（分子）の構造'!K$51</f>
        <v>928</v>
      </c>
      <c r="K57" s="160"/>
      <c r="L57" s="160"/>
      <c r="M57" s="160">
        <f>'将来負担比率（分子）の構造'!L$51</f>
        <v>906</v>
      </c>
      <c r="N57" s="160"/>
      <c r="O57" s="160"/>
      <c r="P57" s="160">
        <f>'将来負担比率（分子）の構造'!M$51</f>
        <v>936</v>
      </c>
    </row>
    <row r="58" spans="1:16">
      <c r="A58" s="160" t="s">
        <v>35</v>
      </c>
      <c r="B58" s="160"/>
      <c r="C58" s="160"/>
      <c r="D58" s="160">
        <f>'将来負担比率（分子）の構造'!I$50</f>
        <v>6370</v>
      </c>
      <c r="E58" s="160"/>
      <c r="F58" s="160"/>
      <c r="G58" s="160">
        <f>'将来負担比率（分子）の構造'!J$50</f>
        <v>6581</v>
      </c>
      <c r="H58" s="160"/>
      <c r="I58" s="160"/>
      <c r="J58" s="160">
        <f>'将来負担比率（分子）の構造'!K$50</f>
        <v>6819</v>
      </c>
      <c r="K58" s="160"/>
      <c r="L58" s="160"/>
      <c r="M58" s="160">
        <f>'将来負担比率（分子）の構造'!L$50</f>
        <v>7146</v>
      </c>
      <c r="N58" s="160"/>
      <c r="O58" s="160"/>
      <c r="P58" s="160">
        <f>'将来負担比率（分子）の構造'!M$50</f>
        <v>6880</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11</v>
      </c>
      <c r="C61" s="160"/>
      <c r="D61" s="160"/>
      <c r="E61" s="160">
        <f>'将来負担比率（分子）の構造'!J$46</f>
        <v>0</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3458</v>
      </c>
      <c r="C62" s="160"/>
      <c r="D62" s="160"/>
      <c r="E62" s="160">
        <f>'将来負担比率（分子）の構造'!J$45</f>
        <v>2832</v>
      </c>
      <c r="F62" s="160"/>
      <c r="G62" s="160"/>
      <c r="H62" s="160">
        <f>'将来負担比率（分子）の構造'!K$45</f>
        <v>3196</v>
      </c>
      <c r="I62" s="160"/>
      <c r="J62" s="160"/>
      <c r="K62" s="160">
        <f>'将来負担比率（分子）の構造'!L$45</f>
        <v>3094</v>
      </c>
      <c r="L62" s="160"/>
      <c r="M62" s="160"/>
      <c r="N62" s="160">
        <f>'将来負担比率（分子）の構造'!M$45</f>
        <v>3107</v>
      </c>
      <c r="O62" s="160"/>
      <c r="P62" s="160"/>
    </row>
    <row r="63" spans="1:16">
      <c r="A63" s="160" t="s">
        <v>28</v>
      </c>
      <c r="B63" s="160">
        <f>'将来負担比率（分子）の構造'!I$44</f>
        <v>272</v>
      </c>
      <c r="C63" s="160"/>
      <c r="D63" s="160"/>
      <c r="E63" s="160">
        <f>'将来負担比率（分子）の構造'!J$44</f>
        <v>231</v>
      </c>
      <c r="F63" s="160"/>
      <c r="G63" s="160"/>
      <c r="H63" s="160">
        <f>'将来負担比率（分子）の構造'!K$44</f>
        <v>174</v>
      </c>
      <c r="I63" s="160"/>
      <c r="J63" s="160"/>
      <c r="K63" s="160">
        <f>'将来負担比率（分子）の構造'!L$44</f>
        <v>117</v>
      </c>
      <c r="L63" s="160"/>
      <c r="M63" s="160"/>
      <c r="N63" s="160">
        <f>'将来負担比率（分子）の構造'!M$44</f>
        <v>57</v>
      </c>
      <c r="O63" s="160"/>
      <c r="P63" s="160"/>
    </row>
    <row r="64" spans="1:16">
      <c r="A64" s="160" t="s">
        <v>27</v>
      </c>
      <c r="B64" s="160">
        <f>'将来負担比率（分子）の構造'!I$43</f>
        <v>12684</v>
      </c>
      <c r="C64" s="160"/>
      <c r="D64" s="160"/>
      <c r="E64" s="160">
        <f>'将来負担比率（分子）の構造'!J$43</f>
        <v>12681</v>
      </c>
      <c r="F64" s="160"/>
      <c r="G64" s="160"/>
      <c r="H64" s="160">
        <f>'将来負担比率（分子）の構造'!K$43</f>
        <v>12613</v>
      </c>
      <c r="I64" s="160"/>
      <c r="J64" s="160"/>
      <c r="K64" s="160">
        <f>'将来負担比率（分子）の構造'!L$43</f>
        <v>12688</v>
      </c>
      <c r="L64" s="160"/>
      <c r="M64" s="160"/>
      <c r="N64" s="160">
        <f>'将来負担比率（分子）の構造'!M$43</f>
        <v>12403</v>
      </c>
      <c r="O64" s="160"/>
      <c r="P64" s="160"/>
    </row>
    <row r="65" spans="1:16">
      <c r="A65" s="160" t="s">
        <v>26</v>
      </c>
      <c r="B65" s="160">
        <f>'将来負担比率（分子）の構造'!I$42</f>
        <v>219</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21053</v>
      </c>
      <c r="C66" s="160"/>
      <c r="D66" s="160"/>
      <c r="E66" s="160">
        <f>'将来負担比率（分子）の構造'!J$41</f>
        <v>23446</v>
      </c>
      <c r="F66" s="160"/>
      <c r="G66" s="160"/>
      <c r="H66" s="160">
        <f>'将来負担比率（分子）の構造'!K$41</f>
        <v>25137</v>
      </c>
      <c r="I66" s="160"/>
      <c r="J66" s="160"/>
      <c r="K66" s="160">
        <f>'将来負担比率（分子）の構造'!L$41</f>
        <v>25828</v>
      </c>
      <c r="L66" s="160"/>
      <c r="M66" s="160"/>
      <c r="N66" s="160">
        <f>'将来負担比率（分子）の構造'!M$41</f>
        <v>25981</v>
      </c>
      <c r="O66" s="160"/>
      <c r="P66" s="160"/>
    </row>
    <row r="67" spans="1:16">
      <c r="A67" s="160" t="s">
        <v>68</v>
      </c>
      <c r="B67" s="160" t="e">
        <f>NA()</f>
        <v>#N/A</v>
      </c>
      <c r="C67" s="160">
        <f>IF(ISNUMBER('将来負担比率（分子）の構造'!I$53), IF('将来負担比率（分子）の構造'!I$53 &lt; 0, 0, '将来負担比率（分子）の構造'!I$53), NA())</f>
        <v>7082</v>
      </c>
      <c r="D67" s="160" t="e">
        <f>NA()</f>
        <v>#N/A</v>
      </c>
      <c r="E67" s="160" t="e">
        <f>NA()</f>
        <v>#N/A</v>
      </c>
      <c r="F67" s="160">
        <f>IF(ISNUMBER('将来負担比率（分子）の構造'!J$53), IF('将来負担比率（分子）の構造'!J$53 &lt; 0, 0, '将来負担比率（分子）の構造'!J$53), NA())</f>
        <v>6509</v>
      </c>
      <c r="G67" s="160" t="e">
        <f>NA()</f>
        <v>#N/A</v>
      </c>
      <c r="H67" s="160" t="e">
        <f>NA()</f>
        <v>#N/A</v>
      </c>
      <c r="I67" s="160">
        <f>IF(ISNUMBER('将来負担比率（分子）の構造'!K$53), IF('将来負担比率（分子）の構造'!K$53 &lt; 0, 0, '将来負担比率（分子）の構造'!K$53), NA())</f>
        <v>6802</v>
      </c>
      <c r="J67" s="160" t="e">
        <f>NA()</f>
        <v>#N/A</v>
      </c>
      <c r="K67" s="160" t="e">
        <f>NA()</f>
        <v>#N/A</v>
      </c>
      <c r="L67" s="160">
        <f>IF(ISNUMBER('将来負担比率（分子）の構造'!L$53), IF('将来負担比率（分子）の構造'!L$53 &lt; 0, 0, '将来負担比率（分子）の構造'!L$53), NA())</f>
        <v>6824</v>
      </c>
      <c r="M67" s="160" t="e">
        <f>NA()</f>
        <v>#N/A</v>
      </c>
      <c r="N67" s="160" t="e">
        <f>NA()</f>
        <v>#N/A</v>
      </c>
      <c r="O67" s="160">
        <f>IF(ISNUMBER('将来負担比率（分子）の構造'!M$53), IF('将来負担比率（分子）の構造'!M$53 &lt; 0, 0, '将来負担比率（分子）の構造'!M$53), NA())</f>
        <v>6880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3279</v>
      </c>
      <c r="C72" s="164">
        <f>基金残高に係る経年分析!G55</f>
        <v>3281</v>
      </c>
      <c r="D72" s="164">
        <f>基金残高に係る経年分析!H55</f>
        <v>3062</v>
      </c>
    </row>
    <row r="73" spans="1:16">
      <c r="A73" s="163" t="s">
        <v>71</v>
      </c>
      <c r="B73" s="164">
        <f>基金残高に係る経年分析!F56</f>
        <v>2041</v>
      </c>
      <c r="C73" s="164">
        <f>基金残高に係る経年分析!G56</f>
        <v>2046</v>
      </c>
      <c r="D73" s="164">
        <f>基金残高に係る経年分析!H56</f>
        <v>1996</v>
      </c>
    </row>
    <row r="74" spans="1:16">
      <c r="A74" s="163" t="s">
        <v>72</v>
      </c>
      <c r="B74" s="164">
        <f>基金残高に係る経年分析!F57</f>
        <v>3497</v>
      </c>
      <c r="C74" s="164">
        <f>基金残高に係る経年分析!G57</f>
        <v>3655</v>
      </c>
      <c r="D74" s="164">
        <f>基金残高に係る経年分析!H57</f>
        <v>3560</v>
      </c>
    </row>
  </sheetData>
  <sheetProtection algorithmName="SHA-512" hashValue="67N5fnVi+C4Cmdhi0bkXo/xj1Jbw5d2NEJMq4bpJ5FyZxghcNuZemR8WKA46y8M9yqdpr/kMsGgGzoJhH9HgYA==" saltValue="wVyvg/bCv2vk/eFhzLAIn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election activeCell="R38" sqref="R38:AK38"/>
    </sheetView>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204</v>
      </c>
      <c r="DI1" s="636"/>
      <c r="DJ1" s="636"/>
      <c r="DK1" s="636"/>
      <c r="DL1" s="636"/>
      <c r="DM1" s="636"/>
      <c r="DN1" s="637"/>
      <c r="DO1" s="205"/>
      <c r="DP1" s="635" t="s">
        <v>205</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207</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208</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209</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210</v>
      </c>
      <c r="S4" s="639"/>
      <c r="T4" s="639"/>
      <c r="U4" s="639"/>
      <c r="V4" s="639"/>
      <c r="W4" s="639"/>
      <c r="X4" s="639"/>
      <c r="Y4" s="640"/>
      <c r="Z4" s="638" t="s">
        <v>211</v>
      </c>
      <c r="AA4" s="639"/>
      <c r="AB4" s="639"/>
      <c r="AC4" s="640"/>
      <c r="AD4" s="638" t="s">
        <v>212</v>
      </c>
      <c r="AE4" s="639"/>
      <c r="AF4" s="639"/>
      <c r="AG4" s="639"/>
      <c r="AH4" s="639"/>
      <c r="AI4" s="639"/>
      <c r="AJ4" s="639"/>
      <c r="AK4" s="640"/>
      <c r="AL4" s="638" t="s">
        <v>211</v>
      </c>
      <c r="AM4" s="639"/>
      <c r="AN4" s="639"/>
      <c r="AO4" s="640"/>
      <c r="AP4" s="644" t="s">
        <v>213</v>
      </c>
      <c r="AQ4" s="644"/>
      <c r="AR4" s="644"/>
      <c r="AS4" s="644"/>
      <c r="AT4" s="644"/>
      <c r="AU4" s="644"/>
      <c r="AV4" s="644"/>
      <c r="AW4" s="644"/>
      <c r="AX4" s="644"/>
      <c r="AY4" s="644"/>
      <c r="AZ4" s="644"/>
      <c r="BA4" s="644"/>
      <c r="BB4" s="644"/>
      <c r="BC4" s="644"/>
      <c r="BD4" s="644"/>
      <c r="BE4" s="644"/>
      <c r="BF4" s="644"/>
      <c r="BG4" s="644" t="s">
        <v>214</v>
      </c>
      <c r="BH4" s="644"/>
      <c r="BI4" s="644"/>
      <c r="BJ4" s="644"/>
      <c r="BK4" s="644"/>
      <c r="BL4" s="644"/>
      <c r="BM4" s="644"/>
      <c r="BN4" s="644"/>
      <c r="BO4" s="644" t="s">
        <v>211</v>
      </c>
      <c r="BP4" s="644"/>
      <c r="BQ4" s="644"/>
      <c r="BR4" s="644"/>
      <c r="BS4" s="644" t="s">
        <v>215</v>
      </c>
      <c r="BT4" s="644"/>
      <c r="BU4" s="644"/>
      <c r="BV4" s="644"/>
      <c r="BW4" s="644"/>
      <c r="BX4" s="644"/>
      <c r="BY4" s="644"/>
      <c r="BZ4" s="644"/>
      <c r="CA4" s="644"/>
      <c r="CB4" s="644"/>
      <c r="CD4" s="641" t="s">
        <v>216</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217</v>
      </c>
      <c r="C5" s="646"/>
      <c r="D5" s="646"/>
      <c r="E5" s="646"/>
      <c r="F5" s="646"/>
      <c r="G5" s="646"/>
      <c r="H5" s="646"/>
      <c r="I5" s="646"/>
      <c r="J5" s="646"/>
      <c r="K5" s="646"/>
      <c r="L5" s="646"/>
      <c r="M5" s="646"/>
      <c r="N5" s="646"/>
      <c r="O5" s="646"/>
      <c r="P5" s="646"/>
      <c r="Q5" s="647"/>
      <c r="R5" s="648">
        <v>6780077</v>
      </c>
      <c r="S5" s="649"/>
      <c r="T5" s="649"/>
      <c r="U5" s="649"/>
      <c r="V5" s="649"/>
      <c r="W5" s="649"/>
      <c r="X5" s="649"/>
      <c r="Y5" s="650"/>
      <c r="Z5" s="651">
        <v>28.6</v>
      </c>
      <c r="AA5" s="651"/>
      <c r="AB5" s="651"/>
      <c r="AC5" s="651"/>
      <c r="AD5" s="652">
        <v>6780077</v>
      </c>
      <c r="AE5" s="652"/>
      <c r="AF5" s="652"/>
      <c r="AG5" s="652"/>
      <c r="AH5" s="652"/>
      <c r="AI5" s="652"/>
      <c r="AJ5" s="652"/>
      <c r="AK5" s="652"/>
      <c r="AL5" s="653">
        <v>53.9</v>
      </c>
      <c r="AM5" s="654"/>
      <c r="AN5" s="654"/>
      <c r="AO5" s="655"/>
      <c r="AP5" s="645" t="s">
        <v>218</v>
      </c>
      <c r="AQ5" s="646"/>
      <c r="AR5" s="646"/>
      <c r="AS5" s="646"/>
      <c r="AT5" s="646"/>
      <c r="AU5" s="646"/>
      <c r="AV5" s="646"/>
      <c r="AW5" s="646"/>
      <c r="AX5" s="646"/>
      <c r="AY5" s="646"/>
      <c r="AZ5" s="646"/>
      <c r="BA5" s="646"/>
      <c r="BB5" s="646"/>
      <c r="BC5" s="646"/>
      <c r="BD5" s="646"/>
      <c r="BE5" s="646"/>
      <c r="BF5" s="647"/>
      <c r="BG5" s="659">
        <v>6780077</v>
      </c>
      <c r="BH5" s="660"/>
      <c r="BI5" s="660"/>
      <c r="BJ5" s="660"/>
      <c r="BK5" s="660"/>
      <c r="BL5" s="660"/>
      <c r="BM5" s="660"/>
      <c r="BN5" s="661"/>
      <c r="BO5" s="662">
        <v>100</v>
      </c>
      <c r="BP5" s="662"/>
      <c r="BQ5" s="662"/>
      <c r="BR5" s="662"/>
      <c r="BS5" s="663">
        <v>89000</v>
      </c>
      <c r="BT5" s="663"/>
      <c r="BU5" s="663"/>
      <c r="BV5" s="663"/>
      <c r="BW5" s="663"/>
      <c r="BX5" s="663"/>
      <c r="BY5" s="663"/>
      <c r="BZ5" s="663"/>
      <c r="CA5" s="663"/>
      <c r="CB5" s="667"/>
      <c r="CD5" s="641" t="s">
        <v>213</v>
      </c>
      <c r="CE5" s="642"/>
      <c r="CF5" s="642"/>
      <c r="CG5" s="642"/>
      <c r="CH5" s="642"/>
      <c r="CI5" s="642"/>
      <c r="CJ5" s="642"/>
      <c r="CK5" s="642"/>
      <c r="CL5" s="642"/>
      <c r="CM5" s="642"/>
      <c r="CN5" s="642"/>
      <c r="CO5" s="642"/>
      <c r="CP5" s="642"/>
      <c r="CQ5" s="643"/>
      <c r="CR5" s="641" t="s">
        <v>219</v>
      </c>
      <c r="CS5" s="642"/>
      <c r="CT5" s="642"/>
      <c r="CU5" s="642"/>
      <c r="CV5" s="642"/>
      <c r="CW5" s="642"/>
      <c r="CX5" s="642"/>
      <c r="CY5" s="643"/>
      <c r="CZ5" s="641" t="s">
        <v>211</v>
      </c>
      <c r="DA5" s="642"/>
      <c r="DB5" s="642"/>
      <c r="DC5" s="643"/>
      <c r="DD5" s="641" t="s">
        <v>220</v>
      </c>
      <c r="DE5" s="642"/>
      <c r="DF5" s="642"/>
      <c r="DG5" s="642"/>
      <c r="DH5" s="642"/>
      <c r="DI5" s="642"/>
      <c r="DJ5" s="642"/>
      <c r="DK5" s="642"/>
      <c r="DL5" s="642"/>
      <c r="DM5" s="642"/>
      <c r="DN5" s="642"/>
      <c r="DO5" s="642"/>
      <c r="DP5" s="643"/>
      <c r="DQ5" s="641" t="s">
        <v>221</v>
      </c>
      <c r="DR5" s="642"/>
      <c r="DS5" s="642"/>
      <c r="DT5" s="642"/>
      <c r="DU5" s="642"/>
      <c r="DV5" s="642"/>
      <c r="DW5" s="642"/>
      <c r="DX5" s="642"/>
      <c r="DY5" s="642"/>
      <c r="DZ5" s="642"/>
      <c r="EA5" s="642"/>
      <c r="EB5" s="642"/>
      <c r="EC5" s="643"/>
    </row>
    <row r="6" spans="2:143" ht="11.25" customHeight="1">
      <c r="B6" s="656" t="s">
        <v>222</v>
      </c>
      <c r="C6" s="657"/>
      <c r="D6" s="657"/>
      <c r="E6" s="657"/>
      <c r="F6" s="657"/>
      <c r="G6" s="657"/>
      <c r="H6" s="657"/>
      <c r="I6" s="657"/>
      <c r="J6" s="657"/>
      <c r="K6" s="657"/>
      <c r="L6" s="657"/>
      <c r="M6" s="657"/>
      <c r="N6" s="657"/>
      <c r="O6" s="657"/>
      <c r="P6" s="657"/>
      <c r="Q6" s="658"/>
      <c r="R6" s="659">
        <v>320079</v>
      </c>
      <c r="S6" s="660"/>
      <c r="T6" s="660"/>
      <c r="U6" s="660"/>
      <c r="V6" s="660"/>
      <c r="W6" s="660"/>
      <c r="X6" s="660"/>
      <c r="Y6" s="661"/>
      <c r="Z6" s="662">
        <v>1.3</v>
      </c>
      <c r="AA6" s="662"/>
      <c r="AB6" s="662"/>
      <c r="AC6" s="662"/>
      <c r="AD6" s="663">
        <v>320079</v>
      </c>
      <c r="AE6" s="663"/>
      <c r="AF6" s="663"/>
      <c r="AG6" s="663"/>
      <c r="AH6" s="663"/>
      <c r="AI6" s="663"/>
      <c r="AJ6" s="663"/>
      <c r="AK6" s="663"/>
      <c r="AL6" s="664">
        <v>2.5</v>
      </c>
      <c r="AM6" s="665"/>
      <c r="AN6" s="665"/>
      <c r="AO6" s="666"/>
      <c r="AP6" s="656" t="s">
        <v>223</v>
      </c>
      <c r="AQ6" s="657"/>
      <c r="AR6" s="657"/>
      <c r="AS6" s="657"/>
      <c r="AT6" s="657"/>
      <c r="AU6" s="657"/>
      <c r="AV6" s="657"/>
      <c r="AW6" s="657"/>
      <c r="AX6" s="657"/>
      <c r="AY6" s="657"/>
      <c r="AZ6" s="657"/>
      <c r="BA6" s="657"/>
      <c r="BB6" s="657"/>
      <c r="BC6" s="657"/>
      <c r="BD6" s="657"/>
      <c r="BE6" s="657"/>
      <c r="BF6" s="658"/>
      <c r="BG6" s="659">
        <v>6780077</v>
      </c>
      <c r="BH6" s="660"/>
      <c r="BI6" s="660"/>
      <c r="BJ6" s="660"/>
      <c r="BK6" s="660"/>
      <c r="BL6" s="660"/>
      <c r="BM6" s="660"/>
      <c r="BN6" s="661"/>
      <c r="BO6" s="662">
        <v>100</v>
      </c>
      <c r="BP6" s="662"/>
      <c r="BQ6" s="662"/>
      <c r="BR6" s="662"/>
      <c r="BS6" s="663">
        <v>89000</v>
      </c>
      <c r="BT6" s="663"/>
      <c r="BU6" s="663"/>
      <c r="BV6" s="663"/>
      <c r="BW6" s="663"/>
      <c r="BX6" s="663"/>
      <c r="BY6" s="663"/>
      <c r="BZ6" s="663"/>
      <c r="CA6" s="663"/>
      <c r="CB6" s="667"/>
      <c r="CD6" s="670" t="s">
        <v>224</v>
      </c>
      <c r="CE6" s="671"/>
      <c r="CF6" s="671"/>
      <c r="CG6" s="671"/>
      <c r="CH6" s="671"/>
      <c r="CI6" s="671"/>
      <c r="CJ6" s="671"/>
      <c r="CK6" s="671"/>
      <c r="CL6" s="671"/>
      <c r="CM6" s="671"/>
      <c r="CN6" s="671"/>
      <c r="CO6" s="671"/>
      <c r="CP6" s="671"/>
      <c r="CQ6" s="672"/>
      <c r="CR6" s="659">
        <v>200659</v>
      </c>
      <c r="CS6" s="660"/>
      <c r="CT6" s="660"/>
      <c r="CU6" s="660"/>
      <c r="CV6" s="660"/>
      <c r="CW6" s="660"/>
      <c r="CX6" s="660"/>
      <c r="CY6" s="661"/>
      <c r="CZ6" s="653">
        <v>0.9</v>
      </c>
      <c r="DA6" s="654"/>
      <c r="DB6" s="654"/>
      <c r="DC6" s="673"/>
      <c r="DD6" s="668" t="s">
        <v>120</v>
      </c>
      <c r="DE6" s="660"/>
      <c r="DF6" s="660"/>
      <c r="DG6" s="660"/>
      <c r="DH6" s="660"/>
      <c r="DI6" s="660"/>
      <c r="DJ6" s="660"/>
      <c r="DK6" s="660"/>
      <c r="DL6" s="660"/>
      <c r="DM6" s="660"/>
      <c r="DN6" s="660"/>
      <c r="DO6" s="660"/>
      <c r="DP6" s="661"/>
      <c r="DQ6" s="668">
        <v>200659</v>
      </c>
      <c r="DR6" s="660"/>
      <c r="DS6" s="660"/>
      <c r="DT6" s="660"/>
      <c r="DU6" s="660"/>
      <c r="DV6" s="660"/>
      <c r="DW6" s="660"/>
      <c r="DX6" s="660"/>
      <c r="DY6" s="660"/>
      <c r="DZ6" s="660"/>
      <c r="EA6" s="660"/>
      <c r="EB6" s="660"/>
      <c r="EC6" s="669"/>
    </row>
    <row r="7" spans="2:143" ht="11.25" customHeight="1">
      <c r="B7" s="656" t="s">
        <v>225</v>
      </c>
      <c r="C7" s="657"/>
      <c r="D7" s="657"/>
      <c r="E7" s="657"/>
      <c r="F7" s="657"/>
      <c r="G7" s="657"/>
      <c r="H7" s="657"/>
      <c r="I7" s="657"/>
      <c r="J7" s="657"/>
      <c r="K7" s="657"/>
      <c r="L7" s="657"/>
      <c r="M7" s="657"/>
      <c r="N7" s="657"/>
      <c r="O7" s="657"/>
      <c r="P7" s="657"/>
      <c r="Q7" s="658"/>
      <c r="R7" s="659">
        <v>8927</v>
      </c>
      <c r="S7" s="660"/>
      <c r="T7" s="660"/>
      <c r="U7" s="660"/>
      <c r="V7" s="660"/>
      <c r="W7" s="660"/>
      <c r="X7" s="660"/>
      <c r="Y7" s="661"/>
      <c r="Z7" s="662">
        <v>0</v>
      </c>
      <c r="AA7" s="662"/>
      <c r="AB7" s="662"/>
      <c r="AC7" s="662"/>
      <c r="AD7" s="663">
        <v>8927</v>
      </c>
      <c r="AE7" s="663"/>
      <c r="AF7" s="663"/>
      <c r="AG7" s="663"/>
      <c r="AH7" s="663"/>
      <c r="AI7" s="663"/>
      <c r="AJ7" s="663"/>
      <c r="AK7" s="663"/>
      <c r="AL7" s="664">
        <v>0.1</v>
      </c>
      <c r="AM7" s="665"/>
      <c r="AN7" s="665"/>
      <c r="AO7" s="666"/>
      <c r="AP7" s="656" t="s">
        <v>226</v>
      </c>
      <c r="AQ7" s="657"/>
      <c r="AR7" s="657"/>
      <c r="AS7" s="657"/>
      <c r="AT7" s="657"/>
      <c r="AU7" s="657"/>
      <c r="AV7" s="657"/>
      <c r="AW7" s="657"/>
      <c r="AX7" s="657"/>
      <c r="AY7" s="657"/>
      <c r="AZ7" s="657"/>
      <c r="BA7" s="657"/>
      <c r="BB7" s="657"/>
      <c r="BC7" s="657"/>
      <c r="BD7" s="657"/>
      <c r="BE7" s="657"/>
      <c r="BF7" s="658"/>
      <c r="BG7" s="659">
        <v>2989558</v>
      </c>
      <c r="BH7" s="660"/>
      <c r="BI7" s="660"/>
      <c r="BJ7" s="660"/>
      <c r="BK7" s="660"/>
      <c r="BL7" s="660"/>
      <c r="BM7" s="660"/>
      <c r="BN7" s="661"/>
      <c r="BO7" s="662">
        <v>44.1</v>
      </c>
      <c r="BP7" s="662"/>
      <c r="BQ7" s="662"/>
      <c r="BR7" s="662"/>
      <c r="BS7" s="663">
        <v>89000</v>
      </c>
      <c r="BT7" s="663"/>
      <c r="BU7" s="663"/>
      <c r="BV7" s="663"/>
      <c r="BW7" s="663"/>
      <c r="BX7" s="663"/>
      <c r="BY7" s="663"/>
      <c r="BZ7" s="663"/>
      <c r="CA7" s="663"/>
      <c r="CB7" s="667"/>
      <c r="CD7" s="674" t="s">
        <v>227</v>
      </c>
      <c r="CE7" s="675"/>
      <c r="CF7" s="675"/>
      <c r="CG7" s="675"/>
      <c r="CH7" s="675"/>
      <c r="CI7" s="675"/>
      <c r="CJ7" s="675"/>
      <c r="CK7" s="675"/>
      <c r="CL7" s="675"/>
      <c r="CM7" s="675"/>
      <c r="CN7" s="675"/>
      <c r="CO7" s="675"/>
      <c r="CP7" s="675"/>
      <c r="CQ7" s="676"/>
      <c r="CR7" s="659">
        <v>2537101</v>
      </c>
      <c r="CS7" s="660"/>
      <c r="CT7" s="660"/>
      <c r="CU7" s="660"/>
      <c r="CV7" s="660"/>
      <c r="CW7" s="660"/>
      <c r="CX7" s="660"/>
      <c r="CY7" s="661"/>
      <c r="CZ7" s="662">
        <v>11.2</v>
      </c>
      <c r="DA7" s="662"/>
      <c r="DB7" s="662"/>
      <c r="DC7" s="662"/>
      <c r="DD7" s="668">
        <v>84781</v>
      </c>
      <c r="DE7" s="660"/>
      <c r="DF7" s="660"/>
      <c r="DG7" s="660"/>
      <c r="DH7" s="660"/>
      <c r="DI7" s="660"/>
      <c r="DJ7" s="660"/>
      <c r="DK7" s="660"/>
      <c r="DL7" s="660"/>
      <c r="DM7" s="660"/>
      <c r="DN7" s="660"/>
      <c r="DO7" s="660"/>
      <c r="DP7" s="661"/>
      <c r="DQ7" s="668">
        <v>2001010</v>
      </c>
      <c r="DR7" s="660"/>
      <c r="DS7" s="660"/>
      <c r="DT7" s="660"/>
      <c r="DU7" s="660"/>
      <c r="DV7" s="660"/>
      <c r="DW7" s="660"/>
      <c r="DX7" s="660"/>
      <c r="DY7" s="660"/>
      <c r="DZ7" s="660"/>
      <c r="EA7" s="660"/>
      <c r="EB7" s="660"/>
      <c r="EC7" s="669"/>
    </row>
    <row r="8" spans="2:143" ht="11.25" customHeight="1">
      <c r="B8" s="656" t="s">
        <v>228</v>
      </c>
      <c r="C8" s="657"/>
      <c r="D8" s="657"/>
      <c r="E8" s="657"/>
      <c r="F8" s="657"/>
      <c r="G8" s="657"/>
      <c r="H8" s="657"/>
      <c r="I8" s="657"/>
      <c r="J8" s="657"/>
      <c r="K8" s="657"/>
      <c r="L8" s="657"/>
      <c r="M8" s="657"/>
      <c r="N8" s="657"/>
      <c r="O8" s="657"/>
      <c r="P8" s="657"/>
      <c r="Q8" s="658"/>
      <c r="R8" s="659">
        <v>27147</v>
      </c>
      <c r="S8" s="660"/>
      <c r="T8" s="660"/>
      <c r="U8" s="660"/>
      <c r="V8" s="660"/>
      <c r="W8" s="660"/>
      <c r="X8" s="660"/>
      <c r="Y8" s="661"/>
      <c r="Z8" s="662">
        <v>0.1</v>
      </c>
      <c r="AA8" s="662"/>
      <c r="AB8" s="662"/>
      <c r="AC8" s="662"/>
      <c r="AD8" s="663">
        <v>27147</v>
      </c>
      <c r="AE8" s="663"/>
      <c r="AF8" s="663"/>
      <c r="AG8" s="663"/>
      <c r="AH8" s="663"/>
      <c r="AI8" s="663"/>
      <c r="AJ8" s="663"/>
      <c r="AK8" s="663"/>
      <c r="AL8" s="664">
        <v>0.2</v>
      </c>
      <c r="AM8" s="665"/>
      <c r="AN8" s="665"/>
      <c r="AO8" s="666"/>
      <c r="AP8" s="656" t="s">
        <v>229</v>
      </c>
      <c r="AQ8" s="657"/>
      <c r="AR8" s="657"/>
      <c r="AS8" s="657"/>
      <c r="AT8" s="657"/>
      <c r="AU8" s="657"/>
      <c r="AV8" s="657"/>
      <c r="AW8" s="657"/>
      <c r="AX8" s="657"/>
      <c r="AY8" s="657"/>
      <c r="AZ8" s="657"/>
      <c r="BA8" s="657"/>
      <c r="BB8" s="657"/>
      <c r="BC8" s="657"/>
      <c r="BD8" s="657"/>
      <c r="BE8" s="657"/>
      <c r="BF8" s="658"/>
      <c r="BG8" s="659">
        <v>90670</v>
      </c>
      <c r="BH8" s="660"/>
      <c r="BI8" s="660"/>
      <c r="BJ8" s="660"/>
      <c r="BK8" s="660"/>
      <c r="BL8" s="660"/>
      <c r="BM8" s="660"/>
      <c r="BN8" s="661"/>
      <c r="BO8" s="662">
        <v>1.3</v>
      </c>
      <c r="BP8" s="662"/>
      <c r="BQ8" s="662"/>
      <c r="BR8" s="662"/>
      <c r="BS8" s="668" t="s">
        <v>120</v>
      </c>
      <c r="BT8" s="660"/>
      <c r="BU8" s="660"/>
      <c r="BV8" s="660"/>
      <c r="BW8" s="660"/>
      <c r="BX8" s="660"/>
      <c r="BY8" s="660"/>
      <c r="BZ8" s="660"/>
      <c r="CA8" s="660"/>
      <c r="CB8" s="669"/>
      <c r="CD8" s="674" t="s">
        <v>230</v>
      </c>
      <c r="CE8" s="675"/>
      <c r="CF8" s="675"/>
      <c r="CG8" s="675"/>
      <c r="CH8" s="675"/>
      <c r="CI8" s="675"/>
      <c r="CJ8" s="675"/>
      <c r="CK8" s="675"/>
      <c r="CL8" s="675"/>
      <c r="CM8" s="675"/>
      <c r="CN8" s="675"/>
      <c r="CO8" s="675"/>
      <c r="CP8" s="675"/>
      <c r="CQ8" s="676"/>
      <c r="CR8" s="659">
        <v>6825086</v>
      </c>
      <c r="CS8" s="660"/>
      <c r="CT8" s="660"/>
      <c r="CU8" s="660"/>
      <c r="CV8" s="660"/>
      <c r="CW8" s="660"/>
      <c r="CX8" s="660"/>
      <c r="CY8" s="661"/>
      <c r="CZ8" s="662">
        <v>30.2</v>
      </c>
      <c r="DA8" s="662"/>
      <c r="DB8" s="662"/>
      <c r="DC8" s="662"/>
      <c r="DD8" s="668" t="s">
        <v>231</v>
      </c>
      <c r="DE8" s="660"/>
      <c r="DF8" s="660"/>
      <c r="DG8" s="660"/>
      <c r="DH8" s="660"/>
      <c r="DI8" s="660"/>
      <c r="DJ8" s="660"/>
      <c r="DK8" s="660"/>
      <c r="DL8" s="660"/>
      <c r="DM8" s="660"/>
      <c r="DN8" s="660"/>
      <c r="DO8" s="660"/>
      <c r="DP8" s="661"/>
      <c r="DQ8" s="668">
        <v>3239818</v>
      </c>
      <c r="DR8" s="660"/>
      <c r="DS8" s="660"/>
      <c r="DT8" s="660"/>
      <c r="DU8" s="660"/>
      <c r="DV8" s="660"/>
      <c r="DW8" s="660"/>
      <c r="DX8" s="660"/>
      <c r="DY8" s="660"/>
      <c r="DZ8" s="660"/>
      <c r="EA8" s="660"/>
      <c r="EB8" s="660"/>
      <c r="EC8" s="669"/>
    </row>
    <row r="9" spans="2:143" ht="11.25" customHeight="1">
      <c r="B9" s="656" t="s">
        <v>232</v>
      </c>
      <c r="C9" s="657"/>
      <c r="D9" s="657"/>
      <c r="E9" s="657"/>
      <c r="F9" s="657"/>
      <c r="G9" s="657"/>
      <c r="H9" s="657"/>
      <c r="I9" s="657"/>
      <c r="J9" s="657"/>
      <c r="K9" s="657"/>
      <c r="L9" s="657"/>
      <c r="M9" s="657"/>
      <c r="N9" s="657"/>
      <c r="O9" s="657"/>
      <c r="P9" s="657"/>
      <c r="Q9" s="658"/>
      <c r="R9" s="659">
        <v>27045</v>
      </c>
      <c r="S9" s="660"/>
      <c r="T9" s="660"/>
      <c r="U9" s="660"/>
      <c r="V9" s="660"/>
      <c r="W9" s="660"/>
      <c r="X9" s="660"/>
      <c r="Y9" s="661"/>
      <c r="Z9" s="662">
        <v>0.1</v>
      </c>
      <c r="AA9" s="662"/>
      <c r="AB9" s="662"/>
      <c r="AC9" s="662"/>
      <c r="AD9" s="663">
        <v>27045</v>
      </c>
      <c r="AE9" s="663"/>
      <c r="AF9" s="663"/>
      <c r="AG9" s="663"/>
      <c r="AH9" s="663"/>
      <c r="AI9" s="663"/>
      <c r="AJ9" s="663"/>
      <c r="AK9" s="663"/>
      <c r="AL9" s="664">
        <v>0.2</v>
      </c>
      <c r="AM9" s="665"/>
      <c r="AN9" s="665"/>
      <c r="AO9" s="666"/>
      <c r="AP9" s="656" t="s">
        <v>233</v>
      </c>
      <c r="AQ9" s="657"/>
      <c r="AR9" s="657"/>
      <c r="AS9" s="657"/>
      <c r="AT9" s="657"/>
      <c r="AU9" s="657"/>
      <c r="AV9" s="657"/>
      <c r="AW9" s="657"/>
      <c r="AX9" s="657"/>
      <c r="AY9" s="657"/>
      <c r="AZ9" s="657"/>
      <c r="BA9" s="657"/>
      <c r="BB9" s="657"/>
      <c r="BC9" s="657"/>
      <c r="BD9" s="657"/>
      <c r="BE9" s="657"/>
      <c r="BF9" s="658"/>
      <c r="BG9" s="659">
        <v>2299433</v>
      </c>
      <c r="BH9" s="660"/>
      <c r="BI9" s="660"/>
      <c r="BJ9" s="660"/>
      <c r="BK9" s="660"/>
      <c r="BL9" s="660"/>
      <c r="BM9" s="660"/>
      <c r="BN9" s="661"/>
      <c r="BO9" s="662">
        <v>33.9</v>
      </c>
      <c r="BP9" s="662"/>
      <c r="BQ9" s="662"/>
      <c r="BR9" s="662"/>
      <c r="BS9" s="668" t="s">
        <v>129</v>
      </c>
      <c r="BT9" s="660"/>
      <c r="BU9" s="660"/>
      <c r="BV9" s="660"/>
      <c r="BW9" s="660"/>
      <c r="BX9" s="660"/>
      <c r="BY9" s="660"/>
      <c r="BZ9" s="660"/>
      <c r="CA9" s="660"/>
      <c r="CB9" s="669"/>
      <c r="CD9" s="674" t="s">
        <v>234</v>
      </c>
      <c r="CE9" s="675"/>
      <c r="CF9" s="675"/>
      <c r="CG9" s="675"/>
      <c r="CH9" s="675"/>
      <c r="CI9" s="675"/>
      <c r="CJ9" s="675"/>
      <c r="CK9" s="675"/>
      <c r="CL9" s="675"/>
      <c r="CM9" s="675"/>
      <c r="CN9" s="675"/>
      <c r="CO9" s="675"/>
      <c r="CP9" s="675"/>
      <c r="CQ9" s="676"/>
      <c r="CR9" s="659">
        <v>1609480</v>
      </c>
      <c r="CS9" s="660"/>
      <c r="CT9" s="660"/>
      <c r="CU9" s="660"/>
      <c r="CV9" s="660"/>
      <c r="CW9" s="660"/>
      <c r="CX9" s="660"/>
      <c r="CY9" s="661"/>
      <c r="CZ9" s="662">
        <v>7.1</v>
      </c>
      <c r="DA9" s="662"/>
      <c r="DB9" s="662"/>
      <c r="DC9" s="662"/>
      <c r="DD9" s="668">
        <v>17853</v>
      </c>
      <c r="DE9" s="660"/>
      <c r="DF9" s="660"/>
      <c r="DG9" s="660"/>
      <c r="DH9" s="660"/>
      <c r="DI9" s="660"/>
      <c r="DJ9" s="660"/>
      <c r="DK9" s="660"/>
      <c r="DL9" s="660"/>
      <c r="DM9" s="660"/>
      <c r="DN9" s="660"/>
      <c r="DO9" s="660"/>
      <c r="DP9" s="661"/>
      <c r="DQ9" s="668">
        <v>1461052</v>
      </c>
      <c r="DR9" s="660"/>
      <c r="DS9" s="660"/>
      <c r="DT9" s="660"/>
      <c r="DU9" s="660"/>
      <c r="DV9" s="660"/>
      <c r="DW9" s="660"/>
      <c r="DX9" s="660"/>
      <c r="DY9" s="660"/>
      <c r="DZ9" s="660"/>
      <c r="EA9" s="660"/>
      <c r="EB9" s="660"/>
      <c r="EC9" s="669"/>
    </row>
    <row r="10" spans="2:143" ht="11.25" customHeight="1">
      <c r="B10" s="656" t="s">
        <v>235</v>
      </c>
      <c r="C10" s="657"/>
      <c r="D10" s="657"/>
      <c r="E10" s="657"/>
      <c r="F10" s="657"/>
      <c r="G10" s="657"/>
      <c r="H10" s="657"/>
      <c r="I10" s="657"/>
      <c r="J10" s="657"/>
      <c r="K10" s="657"/>
      <c r="L10" s="657"/>
      <c r="M10" s="657"/>
      <c r="N10" s="657"/>
      <c r="O10" s="657"/>
      <c r="P10" s="657"/>
      <c r="Q10" s="658"/>
      <c r="R10" s="659" t="s">
        <v>236</v>
      </c>
      <c r="S10" s="660"/>
      <c r="T10" s="660"/>
      <c r="U10" s="660"/>
      <c r="V10" s="660"/>
      <c r="W10" s="660"/>
      <c r="X10" s="660"/>
      <c r="Y10" s="661"/>
      <c r="Z10" s="662" t="s">
        <v>129</v>
      </c>
      <c r="AA10" s="662"/>
      <c r="AB10" s="662"/>
      <c r="AC10" s="662"/>
      <c r="AD10" s="663" t="s">
        <v>236</v>
      </c>
      <c r="AE10" s="663"/>
      <c r="AF10" s="663"/>
      <c r="AG10" s="663"/>
      <c r="AH10" s="663"/>
      <c r="AI10" s="663"/>
      <c r="AJ10" s="663"/>
      <c r="AK10" s="663"/>
      <c r="AL10" s="664" t="s">
        <v>120</v>
      </c>
      <c r="AM10" s="665"/>
      <c r="AN10" s="665"/>
      <c r="AO10" s="666"/>
      <c r="AP10" s="656" t="s">
        <v>237</v>
      </c>
      <c r="AQ10" s="657"/>
      <c r="AR10" s="657"/>
      <c r="AS10" s="657"/>
      <c r="AT10" s="657"/>
      <c r="AU10" s="657"/>
      <c r="AV10" s="657"/>
      <c r="AW10" s="657"/>
      <c r="AX10" s="657"/>
      <c r="AY10" s="657"/>
      <c r="AZ10" s="657"/>
      <c r="BA10" s="657"/>
      <c r="BB10" s="657"/>
      <c r="BC10" s="657"/>
      <c r="BD10" s="657"/>
      <c r="BE10" s="657"/>
      <c r="BF10" s="658"/>
      <c r="BG10" s="659">
        <v>150745</v>
      </c>
      <c r="BH10" s="660"/>
      <c r="BI10" s="660"/>
      <c r="BJ10" s="660"/>
      <c r="BK10" s="660"/>
      <c r="BL10" s="660"/>
      <c r="BM10" s="660"/>
      <c r="BN10" s="661"/>
      <c r="BO10" s="662">
        <v>2.2000000000000002</v>
      </c>
      <c r="BP10" s="662"/>
      <c r="BQ10" s="662"/>
      <c r="BR10" s="662"/>
      <c r="BS10" s="668" t="s">
        <v>120</v>
      </c>
      <c r="BT10" s="660"/>
      <c r="BU10" s="660"/>
      <c r="BV10" s="660"/>
      <c r="BW10" s="660"/>
      <c r="BX10" s="660"/>
      <c r="BY10" s="660"/>
      <c r="BZ10" s="660"/>
      <c r="CA10" s="660"/>
      <c r="CB10" s="669"/>
      <c r="CD10" s="674" t="s">
        <v>238</v>
      </c>
      <c r="CE10" s="675"/>
      <c r="CF10" s="675"/>
      <c r="CG10" s="675"/>
      <c r="CH10" s="675"/>
      <c r="CI10" s="675"/>
      <c r="CJ10" s="675"/>
      <c r="CK10" s="675"/>
      <c r="CL10" s="675"/>
      <c r="CM10" s="675"/>
      <c r="CN10" s="675"/>
      <c r="CO10" s="675"/>
      <c r="CP10" s="675"/>
      <c r="CQ10" s="676"/>
      <c r="CR10" s="659">
        <v>180</v>
      </c>
      <c r="CS10" s="660"/>
      <c r="CT10" s="660"/>
      <c r="CU10" s="660"/>
      <c r="CV10" s="660"/>
      <c r="CW10" s="660"/>
      <c r="CX10" s="660"/>
      <c r="CY10" s="661"/>
      <c r="CZ10" s="662">
        <v>0</v>
      </c>
      <c r="DA10" s="662"/>
      <c r="DB10" s="662"/>
      <c r="DC10" s="662"/>
      <c r="DD10" s="668" t="s">
        <v>120</v>
      </c>
      <c r="DE10" s="660"/>
      <c r="DF10" s="660"/>
      <c r="DG10" s="660"/>
      <c r="DH10" s="660"/>
      <c r="DI10" s="660"/>
      <c r="DJ10" s="660"/>
      <c r="DK10" s="660"/>
      <c r="DL10" s="660"/>
      <c r="DM10" s="660"/>
      <c r="DN10" s="660"/>
      <c r="DO10" s="660"/>
      <c r="DP10" s="661"/>
      <c r="DQ10" s="668">
        <v>180</v>
      </c>
      <c r="DR10" s="660"/>
      <c r="DS10" s="660"/>
      <c r="DT10" s="660"/>
      <c r="DU10" s="660"/>
      <c r="DV10" s="660"/>
      <c r="DW10" s="660"/>
      <c r="DX10" s="660"/>
      <c r="DY10" s="660"/>
      <c r="DZ10" s="660"/>
      <c r="EA10" s="660"/>
      <c r="EB10" s="660"/>
      <c r="EC10" s="669"/>
    </row>
    <row r="11" spans="2:143" ht="11.25" customHeight="1">
      <c r="B11" s="656" t="s">
        <v>239</v>
      </c>
      <c r="C11" s="657"/>
      <c r="D11" s="657"/>
      <c r="E11" s="657"/>
      <c r="F11" s="657"/>
      <c r="G11" s="657"/>
      <c r="H11" s="657"/>
      <c r="I11" s="657"/>
      <c r="J11" s="657"/>
      <c r="K11" s="657"/>
      <c r="L11" s="657"/>
      <c r="M11" s="657"/>
      <c r="N11" s="657"/>
      <c r="O11" s="657"/>
      <c r="P11" s="657"/>
      <c r="Q11" s="658"/>
      <c r="R11" s="659" t="s">
        <v>120</v>
      </c>
      <c r="S11" s="660"/>
      <c r="T11" s="660"/>
      <c r="U11" s="660"/>
      <c r="V11" s="660"/>
      <c r="W11" s="660"/>
      <c r="X11" s="660"/>
      <c r="Y11" s="661"/>
      <c r="Z11" s="662" t="s">
        <v>120</v>
      </c>
      <c r="AA11" s="662"/>
      <c r="AB11" s="662"/>
      <c r="AC11" s="662"/>
      <c r="AD11" s="663" t="s">
        <v>236</v>
      </c>
      <c r="AE11" s="663"/>
      <c r="AF11" s="663"/>
      <c r="AG11" s="663"/>
      <c r="AH11" s="663"/>
      <c r="AI11" s="663"/>
      <c r="AJ11" s="663"/>
      <c r="AK11" s="663"/>
      <c r="AL11" s="664" t="s">
        <v>120</v>
      </c>
      <c r="AM11" s="665"/>
      <c r="AN11" s="665"/>
      <c r="AO11" s="666"/>
      <c r="AP11" s="656" t="s">
        <v>240</v>
      </c>
      <c r="AQ11" s="657"/>
      <c r="AR11" s="657"/>
      <c r="AS11" s="657"/>
      <c r="AT11" s="657"/>
      <c r="AU11" s="657"/>
      <c r="AV11" s="657"/>
      <c r="AW11" s="657"/>
      <c r="AX11" s="657"/>
      <c r="AY11" s="657"/>
      <c r="AZ11" s="657"/>
      <c r="BA11" s="657"/>
      <c r="BB11" s="657"/>
      <c r="BC11" s="657"/>
      <c r="BD11" s="657"/>
      <c r="BE11" s="657"/>
      <c r="BF11" s="658"/>
      <c r="BG11" s="659">
        <v>448710</v>
      </c>
      <c r="BH11" s="660"/>
      <c r="BI11" s="660"/>
      <c r="BJ11" s="660"/>
      <c r="BK11" s="660"/>
      <c r="BL11" s="660"/>
      <c r="BM11" s="660"/>
      <c r="BN11" s="661"/>
      <c r="BO11" s="662">
        <v>6.6</v>
      </c>
      <c r="BP11" s="662"/>
      <c r="BQ11" s="662"/>
      <c r="BR11" s="662"/>
      <c r="BS11" s="668">
        <v>89000</v>
      </c>
      <c r="BT11" s="660"/>
      <c r="BU11" s="660"/>
      <c r="BV11" s="660"/>
      <c r="BW11" s="660"/>
      <c r="BX11" s="660"/>
      <c r="BY11" s="660"/>
      <c r="BZ11" s="660"/>
      <c r="CA11" s="660"/>
      <c r="CB11" s="669"/>
      <c r="CD11" s="674" t="s">
        <v>241</v>
      </c>
      <c r="CE11" s="675"/>
      <c r="CF11" s="675"/>
      <c r="CG11" s="675"/>
      <c r="CH11" s="675"/>
      <c r="CI11" s="675"/>
      <c r="CJ11" s="675"/>
      <c r="CK11" s="675"/>
      <c r="CL11" s="675"/>
      <c r="CM11" s="675"/>
      <c r="CN11" s="675"/>
      <c r="CO11" s="675"/>
      <c r="CP11" s="675"/>
      <c r="CQ11" s="676"/>
      <c r="CR11" s="659">
        <v>888141</v>
      </c>
      <c r="CS11" s="660"/>
      <c r="CT11" s="660"/>
      <c r="CU11" s="660"/>
      <c r="CV11" s="660"/>
      <c r="CW11" s="660"/>
      <c r="CX11" s="660"/>
      <c r="CY11" s="661"/>
      <c r="CZ11" s="662">
        <v>3.9</v>
      </c>
      <c r="DA11" s="662"/>
      <c r="DB11" s="662"/>
      <c r="DC11" s="662"/>
      <c r="DD11" s="668">
        <v>42558</v>
      </c>
      <c r="DE11" s="660"/>
      <c r="DF11" s="660"/>
      <c r="DG11" s="660"/>
      <c r="DH11" s="660"/>
      <c r="DI11" s="660"/>
      <c r="DJ11" s="660"/>
      <c r="DK11" s="660"/>
      <c r="DL11" s="660"/>
      <c r="DM11" s="660"/>
      <c r="DN11" s="660"/>
      <c r="DO11" s="660"/>
      <c r="DP11" s="661"/>
      <c r="DQ11" s="668">
        <v>618003</v>
      </c>
      <c r="DR11" s="660"/>
      <c r="DS11" s="660"/>
      <c r="DT11" s="660"/>
      <c r="DU11" s="660"/>
      <c r="DV11" s="660"/>
      <c r="DW11" s="660"/>
      <c r="DX11" s="660"/>
      <c r="DY11" s="660"/>
      <c r="DZ11" s="660"/>
      <c r="EA11" s="660"/>
      <c r="EB11" s="660"/>
      <c r="EC11" s="669"/>
    </row>
    <row r="12" spans="2:143" ht="11.25" customHeight="1">
      <c r="B12" s="656" t="s">
        <v>242</v>
      </c>
      <c r="C12" s="657"/>
      <c r="D12" s="657"/>
      <c r="E12" s="657"/>
      <c r="F12" s="657"/>
      <c r="G12" s="657"/>
      <c r="H12" s="657"/>
      <c r="I12" s="657"/>
      <c r="J12" s="657"/>
      <c r="K12" s="657"/>
      <c r="L12" s="657"/>
      <c r="M12" s="657"/>
      <c r="N12" s="657"/>
      <c r="O12" s="657"/>
      <c r="P12" s="657"/>
      <c r="Q12" s="658"/>
      <c r="R12" s="659">
        <v>869982</v>
      </c>
      <c r="S12" s="660"/>
      <c r="T12" s="660"/>
      <c r="U12" s="660"/>
      <c r="V12" s="660"/>
      <c r="W12" s="660"/>
      <c r="X12" s="660"/>
      <c r="Y12" s="661"/>
      <c r="Z12" s="662">
        <v>3.7</v>
      </c>
      <c r="AA12" s="662"/>
      <c r="AB12" s="662"/>
      <c r="AC12" s="662"/>
      <c r="AD12" s="663">
        <v>869982</v>
      </c>
      <c r="AE12" s="663"/>
      <c r="AF12" s="663"/>
      <c r="AG12" s="663"/>
      <c r="AH12" s="663"/>
      <c r="AI12" s="663"/>
      <c r="AJ12" s="663"/>
      <c r="AK12" s="663"/>
      <c r="AL12" s="664">
        <v>6.9</v>
      </c>
      <c r="AM12" s="665"/>
      <c r="AN12" s="665"/>
      <c r="AO12" s="666"/>
      <c r="AP12" s="656" t="s">
        <v>243</v>
      </c>
      <c r="AQ12" s="657"/>
      <c r="AR12" s="657"/>
      <c r="AS12" s="657"/>
      <c r="AT12" s="657"/>
      <c r="AU12" s="657"/>
      <c r="AV12" s="657"/>
      <c r="AW12" s="657"/>
      <c r="AX12" s="657"/>
      <c r="AY12" s="657"/>
      <c r="AZ12" s="657"/>
      <c r="BA12" s="657"/>
      <c r="BB12" s="657"/>
      <c r="BC12" s="657"/>
      <c r="BD12" s="657"/>
      <c r="BE12" s="657"/>
      <c r="BF12" s="658"/>
      <c r="BG12" s="659">
        <v>3248901</v>
      </c>
      <c r="BH12" s="660"/>
      <c r="BI12" s="660"/>
      <c r="BJ12" s="660"/>
      <c r="BK12" s="660"/>
      <c r="BL12" s="660"/>
      <c r="BM12" s="660"/>
      <c r="BN12" s="661"/>
      <c r="BO12" s="662">
        <v>47.9</v>
      </c>
      <c r="BP12" s="662"/>
      <c r="BQ12" s="662"/>
      <c r="BR12" s="662"/>
      <c r="BS12" s="668" t="s">
        <v>120</v>
      </c>
      <c r="BT12" s="660"/>
      <c r="BU12" s="660"/>
      <c r="BV12" s="660"/>
      <c r="BW12" s="660"/>
      <c r="BX12" s="660"/>
      <c r="BY12" s="660"/>
      <c r="BZ12" s="660"/>
      <c r="CA12" s="660"/>
      <c r="CB12" s="669"/>
      <c r="CD12" s="674" t="s">
        <v>244</v>
      </c>
      <c r="CE12" s="675"/>
      <c r="CF12" s="675"/>
      <c r="CG12" s="675"/>
      <c r="CH12" s="675"/>
      <c r="CI12" s="675"/>
      <c r="CJ12" s="675"/>
      <c r="CK12" s="675"/>
      <c r="CL12" s="675"/>
      <c r="CM12" s="675"/>
      <c r="CN12" s="675"/>
      <c r="CO12" s="675"/>
      <c r="CP12" s="675"/>
      <c r="CQ12" s="676"/>
      <c r="CR12" s="659">
        <v>271967</v>
      </c>
      <c r="CS12" s="660"/>
      <c r="CT12" s="660"/>
      <c r="CU12" s="660"/>
      <c r="CV12" s="660"/>
      <c r="CW12" s="660"/>
      <c r="CX12" s="660"/>
      <c r="CY12" s="661"/>
      <c r="CZ12" s="662">
        <v>1.2</v>
      </c>
      <c r="DA12" s="662"/>
      <c r="DB12" s="662"/>
      <c r="DC12" s="662"/>
      <c r="DD12" s="668">
        <v>2774</v>
      </c>
      <c r="DE12" s="660"/>
      <c r="DF12" s="660"/>
      <c r="DG12" s="660"/>
      <c r="DH12" s="660"/>
      <c r="DI12" s="660"/>
      <c r="DJ12" s="660"/>
      <c r="DK12" s="660"/>
      <c r="DL12" s="660"/>
      <c r="DM12" s="660"/>
      <c r="DN12" s="660"/>
      <c r="DO12" s="660"/>
      <c r="DP12" s="661"/>
      <c r="DQ12" s="668">
        <v>212382</v>
      </c>
      <c r="DR12" s="660"/>
      <c r="DS12" s="660"/>
      <c r="DT12" s="660"/>
      <c r="DU12" s="660"/>
      <c r="DV12" s="660"/>
      <c r="DW12" s="660"/>
      <c r="DX12" s="660"/>
      <c r="DY12" s="660"/>
      <c r="DZ12" s="660"/>
      <c r="EA12" s="660"/>
      <c r="EB12" s="660"/>
      <c r="EC12" s="669"/>
    </row>
    <row r="13" spans="2:143" ht="11.25" customHeight="1">
      <c r="B13" s="656" t="s">
        <v>245</v>
      </c>
      <c r="C13" s="657"/>
      <c r="D13" s="657"/>
      <c r="E13" s="657"/>
      <c r="F13" s="657"/>
      <c r="G13" s="657"/>
      <c r="H13" s="657"/>
      <c r="I13" s="657"/>
      <c r="J13" s="657"/>
      <c r="K13" s="657"/>
      <c r="L13" s="657"/>
      <c r="M13" s="657"/>
      <c r="N13" s="657"/>
      <c r="O13" s="657"/>
      <c r="P13" s="657"/>
      <c r="Q13" s="658"/>
      <c r="R13" s="659">
        <v>53360</v>
      </c>
      <c r="S13" s="660"/>
      <c r="T13" s="660"/>
      <c r="U13" s="660"/>
      <c r="V13" s="660"/>
      <c r="W13" s="660"/>
      <c r="X13" s="660"/>
      <c r="Y13" s="661"/>
      <c r="Z13" s="662">
        <v>0.2</v>
      </c>
      <c r="AA13" s="662"/>
      <c r="AB13" s="662"/>
      <c r="AC13" s="662"/>
      <c r="AD13" s="663">
        <v>53360</v>
      </c>
      <c r="AE13" s="663"/>
      <c r="AF13" s="663"/>
      <c r="AG13" s="663"/>
      <c r="AH13" s="663"/>
      <c r="AI13" s="663"/>
      <c r="AJ13" s="663"/>
      <c r="AK13" s="663"/>
      <c r="AL13" s="664">
        <v>0.4</v>
      </c>
      <c r="AM13" s="665"/>
      <c r="AN13" s="665"/>
      <c r="AO13" s="666"/>
      <c r="AP13" s="656" t="s">
        <v>246</v>
      </c>
      <c r="AQ13" s="657"/>
      <c r="AR13" s="657"/>
      <c r="AS13" s="657"/>
      <c r="AT13" s="657"/>
      <c r="AU13" s="657"/>
      <c r="AV13" s="657"/>
      <c r="AW13" s="657"/>
      <c r="AX13" s="657"/>
      <c r="AY13" s="657"/>
      <c r="AZ13" s="657"/>
      <c r="BA13" s="657"/>
      <c r="BB13" s="657"/>
      <c r="BC13" s="657"/>
      <c r="BD13" s="657"/>
      <c r="BE13" s="657"/>
      <c r="BF13" s="658"/>
      <c r="BG13" s="659">
        <v>3231405</v>
      </c>
      <c r="BH13" s="660"/>
      <c r="BI13" s="660"/>
      <c r="BJ13" s="660"/>
      <c r="BK13" s="660"/>
      <c r="BL13" s="660"/>
      <c r="BM13" s="660"/>
      <c r="BN13" s="661"/>
      <c r="BO13" s="662">
        <v>47.7</v>
      </c>
      <c r="BP13" s="662"/>
      <c r="BQ13" s="662"/>
      <c r="BR13" s="662"/>
      <c r="BS13" s="668" t="s">
        <v>236</v>
      </c>
      <c r="BT13" s="660"/>
      <c r="BU13" s="660"/>
      <c r="BV13" s="660"/>
      <c r="BW13" s="660"/>
      <c r="BX13" s="660"/>
      <c r="BY13" s="660"/>
      <c r="BZ13" s="660"/>
      <c r="CA13" s="660"/>
      <c r="CB13" s="669"/>
      <c r="CD13" s="674" t="s">
        <v>247</v>
      </c>
      <c r="CE13" s="675"/>
      <c r="CF13" s="675"/>
      <c r="CG13" s="675"/>
      <c r="CH13" s="675"/>
      <c r="CI13" s="675"/>
      <c r="CJ13" s="675"/>
      <c r="CK13" s="675"/>
      <c r="CL13" s="675"/>
      <c r="CM13" s="675"/>
      <c r="CN13" s="675"/>
      <c r="CO13" s="675"/>
      <c r="CP13" s="675"/>
      <c r="CQ13" s="676"/>
      <c r="CR13" s="659">
        <v>4294224</v>
      </c>
      <c r="CS13" s="660"/>
      <c r="CT13" s="660"/>
      <c r="CU13" s="660"/>
      <c r="CV13" s="660"/>
      <c r="CW13" s="660"/>
      <c r="CX13" s="660"/>
      <c r="CY13" s="661"/>
      <c r="CZ13" s="662">
        <v>19</v>
      </c>
      <c r="DA13" s="662"/>
      <c r="DB13" s="662"/>
      <c r="DC13" s="662"/>
      <c r="DD13" s="668">
        <v>3126050</v>
      </c>
      <c r="DE13" s="660"/>
      <c r="DF13" s="660"/>
      <c r="DG13" s="660"/>
      <c r="DH13" s="660"/>
      <c r="DI13" s="660"/>
      <c r="DJ13" s="660"/>
      <c r="DK13" s="660"/>
      <c r="DL13" s="660"/>
      <c r="DM13" s="660"/>
      <c r="DN13" s="660"/>
      <c r="DO13" s="660"/>
      <c r="DP13" s="661"/>
      <c r="DQ13" s="668">
        <v>1816890</v>
      </c>
      <c r="DR13" s="660"/>
      <c r="DS13" s="660"/>
      <c r="DT13" s="660"/>
      <c r="DU13" s="660"/>
      <c r="DV13" s="660"/>
      <c r="DW13" s="660"/>
      <c r="DX13" s="660"/>
      <c r="DY13" s="660"/>
      <c r="DZ13" s="660"/>
      <c r="EA13" s="660"/>
      <c r="EB13" s="660"/>
      <c r="EC13" s="669"/>
    </row>
    <row r="14" spans="2:143" ht="11.25" customHeight="1">
      <c r="B14" s="656" t="s">
        <v>248</v>
      </c>
      <c r="C14" s="657"/>
      <c r="D14" s="657"/>
      <c r="E14" s="657"/>
      <c r="F14" s="657"/>
      <c r="G14" s="657"/>
      <c r="H14" s="657"/>
      <c r="I14" s="657"/>
      <c r="J14" s="657"/>
      <c r="K14" s="657"/>
      <c r="L14" s="657"/>
      <c r="M14" s="657"/>
      <c r="N14" s="657"/>
      <c r="O14" s="657"/>
      <c r="P14" s="657"/>
      <c r="Q14" s="658"/>
      <c r="R14" s="659" t="s">
        <v>236</v>
      </c>
      <c r="S14" s="660"/>
      <c r="T14" s="660"/>
      <c r="U14" s="660"/>
      <c r="V14" s="660"/>
      <c r="W14" s="660"/>
      <c r="X14" s="660"/>
      <c r="Y14" s="661"/>
      <c r="Z14" s="662" t="s">
        <v>231</v>
      </c>
      <c r="AA14" s="662"/>
      <c r="AB14" s="662"/>
      <c r="AC14" s="662"/>
      <c r="AD14" s="663" t="s">
        <v>120</v>
      </c>
      <c r="AE14" s="663"/>
      <c r="AF14" s="663"/>
      <c r="AG14" s="663"/>
      <c r="AH14" s="663"/>
      <c r="AI14" s="663"/>
      <c r="AJ14" s="663"/>
      <c r="AK14" s="663"/>
      <c r="AL14" s="664" t="s">
        <v>120</v>
      </c>
      <c r="AM14" s="665"/>
      <c r="AN14" s="665"/>
      <c r="AO14" s="666"/>
      <c r="AP14" s="656" t="s">
        <v>249</v>
      </c>
      <c r="AQ14" s="657"/>
      <c r="AR14" s="657"/>
      <c r="AS14" s="657"/>
      <c r="AT14" s="657"/>
      <c r="AU14" s="657"/>
      <c r="AV14" s="657"/>
      <c r="AW14" s="657"/>
      <c r="AX14" s="657"/>
      <c r="AY14" s="657"/>
      <c r="AZ14" s="657"/>
      <c r="BA14" s="657"/>
      <c r="BB14" s="657"/>
      <c r="BC14" s="657"/>
      <c r="BD14" s="657"/>
      <c r="BE14" s="657"/>
      <c r="BF14" s="658"/>
      <c r="BG14" s="659">
        <v>163198</v>
      </c>
      <c r="BH14" s="660"/>
      <c r="BI14" s="660"/>
      <c r="BJ14" s="660"/>
      <c r="BK14" s="660"/>
      <c r="BL14" s="660"/>
      <c r="BM14" s="660"/>
      <c r="BN14" s="661"/>
      <c r="BO14" s="662">
        <v>2.4</v>
      </c>
      <c r="BP14" s="662"/>
      <c r="BQ14" s="662"/>
      <c r="BR14" s="662"/>
      <c r="BS14" s="668" t="s">
        <v>120</v>
      </c>
      <c r="BT14" s="660"/>
      <c r="BU14" s="660"/>
      <c r="BV14" s="660"/>
      <c r="BW14" s="660"/>
      <c r="BX14" s="660"/>
      <c r="BY14" s="660"/>
      <c r="BZ14" s="660"/>
      <c r="CA14" s="660"/>
      <c r="CB14" s="669"/>
      <c r="CD14" s="674" t="s">
        <v>250</v>
      </c>
      <c r="CE14" s="675"/>
      <c r="CF14" s="675"/>
      <c r="CG14" s="675"/>
      <c r="CH14" s="675"/>
      <c r="CI14" s="675"/>
      <c r="CJ14" s="675"/>
      <c r="CK14" s="675"/>
      <c r="CL14" s="675"/>
      <c r="CM14" s="675"/>
      <c r="CN14" s="675"/>
      <c r="CO14" s="675"/>
      <c r="CP14" s="675"/>
      <c r="CQ14" s="676"/>
      <c r="CR14" s="659">
        <v>1301731</v>
      </c>
      <c r="CS14" s="660"/>
      <c r="CT14" s="660"/>
      <c r="CU14" s="660"/>
      <c r="CV14" s="660"/>
      <c r="CW14" s="660"/>
      <c r="CX14" s="660"/>
      <c r="CY14" s="661"/>
      <c r="CZ14" s="662">
        <v>5.8</v>
      </c>
      <c r="DA14" s="662"/>
      <c r="DB14" s="662"/>
      <c r="DC14" s="662"/>
      <c r="DD14" s="668">
        <v>310359</v>
      </c>
      <c r="DE14" s="660"/>
      <c r="DF14" s="660"/>
      <c r="DG14" s="660"/>
      <c r="DH14" s="660"/>
      <c r="DI14" s="660"/>
      <c r="DJ14" s="660"/>
      <c r="DK14" s="660"/>
      <c r="DL14" s="660"/>
      <c r="DM14" s="660"/>
      <c r="DN14" s="660"/>
      <c r="DO14" s="660"/>
      <c r="DP14" s="661"/>
      <c r="DQ14" s="668">
        <v>1091311</v>
      </c>
      <c r="DR14" s="660"/>
      <c r="DS14" s="660"/>
      <c r="DT14" s="660"/>
      <c r="DU14" s="660"/>
      <c r="DV14" s="660"/>
      <c r="DW14" s="660"/>
      <c r="DX14" s="660"/>
      <c r="DY14" s="660"/>
      <c r="DZ14" s="660"/>
      <c r="EA14" s="660"/>
      <c r="EB14" s="660"/>
      <c r="EC14" s="669"/>
    </row>
    <row r="15" spans="2:143" ht="11.25" customHeight="1">
      <c r="B15" s="656" t="s">
        <v>251</v>
      </c>
      <c r="C15" s="657"/>
      <c r="D15" s="657"/>
      <c r="E15" s="657"/>
      <c r="F15" s="657"/>
      <c r="G15" s="657"/>
      <c r="H15" s="657"/>
      <c r="I15" s="657"/>
      <c r="J15" s="657"/>
      <c r="K15" s="657"/>
      <c r="L15" s="657"/>
      <c r="M15" s="657"/>
      <c r="N15" s="657"/>
      <c r="O15" s="657"/>
      <c r="P15" s="657"/>
      <c r="Q15" s="658"/>
      <c r="R15" s="659">
        <v>86233</v>
      </c>
      <c r="S15" s="660"/>
      <c r="T15" s="660"/>
      <c r="U15" s="660"/>
      <c r="V15" s="660"/>
      <c r="W15" s="660"/>
      <c r="X15" s="660"/>
      <c r="Y15" s="661"/>
      <c r="Z15" s="662">
        <v>0.4</v>
      </c>
      <c r="AA15" s="662"/>
      <c r="AB15" s="662"/>
      <c r="AC15" s="662"/>
      <c r="AD15" s="663">
        <v>86233</v>
      </c>
      <c r="AE15" s="663"/>
      <c r="AF15" s="663"/>
      <c r="AG15" s="663"/>
      <c r="AH15" s="663"/>
      <c r="AI15" s="663"/>
      <c r="AJ15" s="663"/>
      <c r="AK15" s="663"/>
      <c r="AL15" s="664">
        <v>0.7</v>
      </c>
      <c r="AM15" s="665"/>
      <c r="AN15" s="665"/>
      <c r="AO15" s="666"/>
      <c r="AP15" s="656" t="s">
        <v>252</v>
      </c>
      <c r="AQ15" s="657"/>
      <c r="AR15" s="657"/>
      <c r="AS15" s="657"/>
      <c r="AT15" s="657"/>
      <c r="AU15" s="657"/>
      <c r="AV15" s="657"/>
      <c r="AW15" s="657"/>
      <c r="AX15" s="657"/>
      <c r="AY15" s="657"/>
      <c r="AZ15" s="657"/>
      <c r="BA15" s="657"/>
      <c r="BB15" s="657"/>
      <c r="BC15" s="657"/>
      <c r="BD15" s="657"/>
      <c r="BE15" s="657"/>
      <c r="BF15" s="658"/>
      <c r="BG15" s="659">
        <v>378420</v>
      </c>
      <c r="BH15" s="660"/>
      <c r="BI15" s="660"/>
      <c r="BJ15" s="660"/>
      <c r="BK15" s="660"/>
      <c r="BL15" s="660"/>
      <c r="BM15" s="660"/>
      <c r="BN15" s="661"/>
      <c r="BO15" s="662">
        <v>5.6</v>
      </c>
      <c r="BP15" s="662"/>
      <c r="BQ15" s="662"/>
      <c r="BR15" s="662"/>
      <c r="BS15" s="668" t="s">
        <v>120</v>
      </c>
      <c r="BT15" s="660"/>
      <c r="BU15" s="660"/>
      <c r="BV15" s="660"/>
      <c r="BW15" s="660"/>
      <c r="BX15" s="660"/>
      <c r="BY15" s="660"/>
      <c r="BZ15" s="660"/>
      <c r="CA15" s="660"/>
      <c r="CB15" s="669"/>
      <c r="CD15" s="674" t="s">
        <v>253</v>
      </c>
      <c r="CE15" s="675"/>
      <c r="CF15" s="675"/>
      <c r="CG15" s="675"/>
      <c r="CH15" s="675"/>
      <c r="CI15" s="675"/>
      <c r="CJ15" s="675"/>
      <c r="CK15" s="675"/>
      <c r="CL15" s="675"/>
      <c r="CM15" s="675"/>
      <c r="CN15" s="675"/>
      <c r="CO15" s="675"/>
      <c r="CP15" s="675"/>
      <c r="CQ15" s="676"/>
      <c r="CR15" s="659">
        <v>2561784</v>
      </c>
      <c r="CS15" s="660"/>
      <c r="CT15" s="660"/>
      <c r="CU15" s="660"/>
      <c r="CV15" s="660"/>
      <c r="CW15" s="660"/>
      <c r="CX15" s="660"/>
      <c r="CY15" s="661"/>
      <c r="CZ15" s="662">
        <v>11.3</v>
      </c>
      <c r="DA15" s="662"/>
      <c r="DB15" s="662"/>
      <c r="DC15" s="662"/>
      <c r="DD15" s="668">
        <v>583883</v>
      </c>
      <c r="DE15" s="660"/>
      <c r="DF15" s="660"/>
      <c r="DG15" s="660"/>
      <c r="DH15" s="660"/>
      <c r="DI15" s="660"/>
      <c r="DJ15" s="660"/>
      <c r="DK15" s="660"/>
      <c r="DL15" s="660"/>
      <c r="DM15" s="660"/>
      <c r="DN15" s="660"/>
      <c r="DO15" s="660"/>
      <c r="DP15" s="661"/>
      <c r="DQ15" s="668">
        <v>1652932</v>
      </c>
      <c r="DR15" s="660"/>
      <c r="DS15" s="660"/>
      <c r="DT15" s="660"/>
      <c r="DU15" s="660"/>
      <c r="DV15" s="660"/>
      <c r="DW15" s="660"/>
      <c r="DX15" s="660"/>
      <c r="DY15" s="660"/>
      <c r="DZ15" s="660"/>
      <c r="EA15" s="660"/>
      <c r="EB15" s="660"/>
      <c r="EC15" s="669"/>
    </row>
    <row r="16" spans="2:143" ht="11.25" customHeight="1">
      <c r="B16" s="656" t="s">
        <v>254</v>
      </c>
      <c r="C16" s="657"/>
      <c r="D16" s="657"/>
      <c r="E16" s="657"/>
      <c r="F16" s="657"/>
      <c r="G16" s="657"/>
      <c r="H16" s="657"/>
      <c r="I16" s="657"/>
      <c r="J16" s="657"/>
      <c r="K16" s="657"/>
      <c r="L16" s="657"/>
      <c r="M16" s="657"/>
      <c r="N16" s="657"/>
      <c r="O16" s="657"/>
      <c r="P16" s="657"/>
      <c r="Q16" s="658"/>
      <c r="R16" s="659" t="s">
        <v>120</v>
      </c>
      <c r="S16" s="660"/>
      <c r="T16" s="660"/>
      <c r="U16" s="660"/>
      <c r="V16" s="660"/>
      <c r="W16" s="660"/>
      <c r="X16" s="660"/>
      <c r="Y16" s="661"/>
      <c r="Z16" s="662" t="s">
        <v>236</v>
      </c>
      <c r="AA16" s="662"/>
      <c r="AB16" s="662"/>
      <c r="AC16" s="662"/>
      <c r="AD16" s="663" t="s">
        <v>120</v>
      </c>
      <c r="AE16" s="663"/>
      <c r="AF16" s="663"/>
      <c r="AG16" s="663"/>
      <c r="AH16" s="663"/>
      <c r="AI16" s="663"/>
      <c r="AJ16" s="663"/>
      <c r="AK16" s="663"/>
      <c r="AL16" s="664" t="s">
        <v>120</v>
      </c>
      <c r="AM16" s="665"/>
      <c r="AN16" s="665"/>
      <c r="AO16" s="666"/>
      <c r="AP16" s="656" t="s">
        <v>255</v>
      </c>
      <c r="AQ16" s="657"/>
      <c r="AR16" s="657"/>
      <c r="AS16" s="657"/>
      <c r="AT16" s="657"/>
      <c r="AU16" s="657"/>
      <c r="AV16" s="657"/>
      <c r="AW16" s="657"/>
      <c r="AX16" s="657"/>
      <c r="AY16" s="657"/>
      <c r="AZ16" s="657"/>
      <c r="BA16" s="657"/>
      <c r="BB16" s="657"/>
      <c r="BC16" s="657"/>
      <c r="BD16" s="657"/>
      <c r="BE16" s="657"/>
      <c r="BF16" s="658"/>
      <c r="BG16" s="659" t="s">
        <v>120</v>
      </c>
      <c r="BH16" s="660"/>
      <c r="BI16" s="660"/>
      <c r="BJ16" s="660"/>
      <c r="BK16" s="660"/>
      <c r="BL16" s="660"/>
      <c r="BM16" s="660"/>
      <c r="BN16" s="661"/>
      <c r="BO16" s="662" t="s">
        <v>236</v>
      </c>
      <c r="BP16" s="662"/>
      <c r="BQ16" s="662"/>
      <c r="BR16" s="662"/>
      <c r="BS16" s="668" t="s">
        <v>120</v>
      </c>
      <c r="BT16" s="660"/>
      <c r="BU16" s="660"/>
      <c r="BV16" s="660"/>
      <c r="BW16" s="660"/>
      <c r="BX16" s="660"/>
      <c r="BY16" s="660"/>
      <c r="BZ16" s="660"/>
      <c r="CA16" s="660"/>
      <c r="CB16" s="669"/>
      <c r="CD16" s="674" t="s">
        <v>256</v>
      </c>
      <c r="CE16" s="675"/>
      <c r="CF16" s="675"/>
      <c r="CG16" s="675"/>
      <c r="CH16" s="675"/>
      <c r="CI16" s="675"/>
      <c r="CJ16" s="675"/>
      <c r="CK16" s="675"/>
      <c r="CL16" s="675"/>
      <c r="CM16" s="675"/>
      <c r="CN16" s="675"/>
      <c r="CO16" s="675"/>
      <c r="CP16" s="675"/>
      <c r="CQ16" s="676"/>
      <c r="CR16" s="659" t="s">
        <v>236</v>
      </c>
      <c r="CS16" s="660"/>
      <c r="CT16" s="660"/>
      <c r="CU16" s="660"/>
      <c r="CV16" s="660"/>
      <c r="CW16" s="660"/>
      <c r="CX16" s="660"/>
      <c r="CY16" s="661"/>
      <c r="CZ16" s="662" t="s">
        <v>120</v>
      </c>
      <c r="DA16" s="662"/>
      <c r="DB16" s="662"/>
      <c r="DC16" s="662"/>
      <c r="DD16" s="668" t="s">
        <v>120</v>
      </c>
      <c r="DE16" s="660"/>
      <c r="DF16" s="660"/>
      <c r="DG16" s="660"/>
      <c r="DH16" s="660"/>
      <c r="DI16" s="660"/>
      <c r="DJ16" s="660"/>
      <c r="DK16" s="660"/>
      <c r="DL16" s="660"/>
      <c r="DM16" s="660"/>
      <c r="DN16" s="660"/>
      <c r="DO16" s="660"/>
      <c r="DP16" s="661"/>
      <c r="DQ16" s="668" t="s">
        <v>236</v>
      </c>
      <c r="DR16" s="660"/>
      <c r="DS16" s="660"/>
      <c r="DT16" s="660"/>
      <c r="DU16" s="660"/>
      <c r="DV16" s="660"/>
      <c r="DW16" s="660"/>
      <c r="DX16" s="660"/>
      <c r="DY16" s="660"/>
      <c r="DZ16" s="660"/>
      <c r="EA16" s="660"/>
      <c r="EB16" s="660"/>
      <c r="EC16" s="669"/>
    </row>
    <row r="17" spans="2:133" ht="11.25" customHeight="1">
      <c r="B17" s="656" t="s">
        <v>257</v>
      </c>
      <c r="C17" s="657"/>
      <c r="D17" s="657"/>
      <c r="E17" s="657"/>
      <c r="F17" s="657"/>
      <c r="G17" s="657"/>
      <c r="H17" s="657"/>
      <c r="I17" s="657"/>
      <c r="J17" s="657"/>
      <c r="K17" s="657"/>
      <c r="L17" s="657"/>
      <c r="M17" s="657"/>
      <c r="N17" s="657"/>
      <c r="O17" s="657"/>
      <c r="P17" s="657"/>
      <c r="Q17" s="658"/>
      <c r="R17" s="659">
        <v>25104</v>
      </c>
      <c r="S17" s="660"/>
      <c r="T17" s="660"/>
      <c r="U17" s="660"/>
      <c r="V17" s="660"/>
      <c r="W17" s="660"/>
      <c r="X17" s="660"/>
      <c r="Y17" s="661"/>
      <c r="Z17" s="662">
        <v>0.1</v>
      </c>
      <c r="AA17" s="662"/>
      <c r="AB17" s="662"/>
      <c r="AC17" s="662"/>
      <c r="AD17" s="663">
        <v>25104</v>
      </c>
      <c r="AE17" s="663"/>
      <c r="AF17" s="663"/>
      <c r="AG17" s="663"/>
      <c r="AH17" s="663"/>
      <c r="AI17" s="663"/>
      <c r="AJ17" s="663"/>
      <c r="AK17" s="663"/>
      <c r="AL17" s="664">
        <v>0.2</v>
      </c>
      <c r="AM17" s="665"/>
      <c r="AN17" s="665"/>
      <c r="AO17" s="666"/>
      <c r="AP17" s="656" t="s">
        <v>258</v>
      </c>
      <c r="AQ17" s="657"/>
      <c r="AR17" s="657"/>
      <c r="AS17" s="657"/>
      <c r="AT17" s="657"/>
      <c r="AU17" s="657"/>
      <c r="AV17" s="657"/>
      <c r="AW17" s="657"/>
      <c r="AX17" s="657"/>
      <c r="AY17" s="657"/>
      <c r="AZ17" s="657"/>
      <c r="BA17" s="657"/>
      <c r="BB17" s="657"/>
      <c r="BC17" s="657"/>
      <c r="BD17" s="657"/>
      <c r="BE17" s="657"/>
      <c r="BF17" s="658"/>
      <c r="BG17" s="659" t="s">
        <v>120</v>
      </c>
      <c r="BH17" s="660"/>
      <c r="BI17" s="660"/>
      <c r="BJ17" s="660"/>
      <c r="BK17" s="660"/>
      <c r="BL17" s="660"/>
      <c r="BM17" s="660"/>
      <c r="BN17" s="661"/>
      <c r="BO17" s="662" t="s">
        <v>236</v>
      </c>
      <c r="BP17" s="662"/>
      <c r="BQ17" s="662"/>
      <c r="BR17" s="662"/>
      <c r="BS17" s="668" t="s">
        <v>120</v>
      </c>
      <c r="BT17" s="660"/>
      <c r="BU17" s="660"/>
      <c r="BV17" s="660"/>
      <c r="BW17" s="660"/>
      <c r="BX17" s="660"/>
      <c r="BY17" s="660"/>
      <c r="BZ17" s="660"/>
      <c r="CA17" s="660"/>
      <c r="CB17" s="669"/>
      <c r="CD17" s="674" t="s">
        <v>259</v>
      </c>
      <c r="CE17" s="675"/>
      <c r="CF17" s="675"/>
      <c r="CG17" s="675"/>
      <c r="CH17" s="675"/>
      <c r="CI17" s="675"/>
      <c r="CJ17" s="675"/>
      <c r="CK17" s="675"/>
      <c r="CL17" s="675"/>
      <c r="CM17" s="675"/>
      <c r="CN17" s="675"/>
      <c r="CO17" s="675"/>
      <c r="CP17" s="675"/>
      <c r="CQ17" s="676"/>
      <c r="CR17" s="659">
        <v>2121178</v>
      </c>
      <c r="CS17" s="660"/>
      <c r="CT17" s="660"/>
      <c r="CU17" s="660"/>
      <c r="CV17" s="660"/>
      <c r="CW17" s="660"/>
      <c r="CX17" s="660"/>
      <c r="CY17" s="661"/>
      <c r="CZ17" s="662">
        <v>9.4</v>
      </c>
      <c r="DA17" s="662"/>
      <c r="DB17" s="662"/>
      <c r="DC17" s="662"/>
      <c r="DD17" s="668" t="s">
        <v>120</v>
      </c>
      <c r="DE17" s="660"/>
      <c r="DF17" s="660"/>
      <c r="DG17" s="660"/>
      <c r="DH17" s="660"/>
      <c r="DI17" s="660"/>
      <c r="DJ17" s="660"/>
      <c r="DK17" s="660"/>
      <c r="DL17" s="660"/>
      <c r="DM17" s="660"/>
      <c r="DN17" s="660"/>
      <c r="DO17" s="660"/>
      <c r="DP17" s="661"/>
      <c r="DQ17" s="668">
        <v>2035639</v>
      </c>
      <c r="DR17" s="660"/>
      <c r="DS17" s="660"/>
      <c r="DT17" s="660"/>
      <c r="DU17" s="660"/>
      <c r="DV17" s="660"/>
      <c r="DW17" s="660"/>
      <c r="DX17" s="660"/>
      <c r="DY17" s="660"/>
      <c r="DZ17" s="660"/>
      <c r="EA17" s="660"/>
      <c r="EB17" s="660"/>
      <c r="EC17" s="669"/>
    </row>
    <row r="18" spans="2:133" ht="11.25" customHeight="1">
      <c r="B18" s="656" t="s">
        <v>260</v>
      </c>
      <c r="C18" s="657"/>
      <c r="D18" s="657"/>
      <c r="E18" s="657"/>
      <c r="F18" s="657"/>
      <c r="G18" s="657"/>
      <c r="H18" s="657"/>
      <c r="I18" s="657"/>
      <c r="J18" s="657"/>
      <c r="K18" s="657"/>
      <c r="L18" s="657"/>
      <c r="M18" s="657"/>
      <c r="N18" s="657"/>
      <c r="O18" s="657"/>
      <c r="P18" s="657"/>
      <c r="Q18" s="658"/>
      <c r="R18" s="659">
        <v>4567050</v>
      </c>
      <c r="S18" s="660"/>
      <c r="T18" s="660"/>
      <c r="U18" s="660"/>
      <c r="V18" s="660"/>
      <c r="W18" s="660"/>
      <c r="X18" s="660"/>
      <c r="Y18" s="661"/>
      <c r="Z18" s="662">
        <v>19.2</v>
      </c>
      <c r="AA18" s="662"/>
      <c r="AB18" s="662"/>
      <c r="AC18" s="662"/>
      <c r="AD18" s="663">
        <v>4111862</v>
      </c>
      <c r="AE18" s="663"/>
      <c r="AF18" s="663"/>
      <c r="AG18" s="663"/>
      <c r="AH18" s="663"/>
      <c r="AI18" s="663"/>
      <c r="AJ18" s="663"/>
      <c r="AK18" s="663"/>
      <c r="AL18" s="664">
        <v>32.700000000000003</v>
      </c>
      <c r="AM18" s="665"/>
      <c r="AN18" s="665"/>
      <c r="AO18" s="666"/>
      <c r="AP18" s="656" t="s">
        <v>261</v>
      </c>
      <c r="AQ18" s="657"/>
      <c r="AR18" s="657"/>
      <c r="AS18" s="657"/>
      <c r="AT18" s="657"/>
      <c r="AU18" s="657"/>
      <c r="AV18" s="657"/>
      <c r="AW18" s="657"/>
      <c r="AX18" s="657"/>
      <c r="AY18" s="657"/>
      <c r="AZ18" s="657"/>
      <c r="BA18" s="657"/>
      <c r="BB18" s="657"/>
      <c r="BC18" s="657"/>
      <c r="BD18" s="657"/>
      <c r="BE18" s="657"/>
      <c r="BF18" s="658"/>
      <c r="BG18" s="659" t="s">
        <v>231</v>
      </c>
      <c r="BH18" s="660"/>
      <c r="BI18" s="660"/>
      <c r="BJ18" s="660"/>
      <c r="BK18" s="660"/>
      <c r="BL18" s="660"/>
      <c r="BM18" s="660"/>
      <c r="BN18" s="661"/>
      <c r="BO18" s="662" t="s">
        <v>236</v>
      </c>
      <c r="BP18" s="662"/>
      <c r="BQ18" s="662"/>
      <c r="BR18" s="662"/>
      <c r="BS18" s="668" t="s">
        <v>236</v>
      </c>
      <c r="BT18" s="660"/>
      <c r="BU18" s="660"/>
      <c r="BV18" s="660"/>
      <c r="BW18" s="660"/>
      <c r="BX18" s="660"/>
      <c r="BY18" s="660"/>
      <c r="BZ18" s="660"/>
      <c r="CA18" s="660"/>
      <c r="CB18" s="669"/>
      <c r="CD18" s="674" t="s">
        <v>262</v>
      </c>
      <c r="CE18" s="675"/>
      <c r="CF18" s="675"/>
      <c r="CG18" s="675"/>
      <c r="CH18" s="675"/>
      <c r="CI18" s="675"/>
      <c r="CJ18" s="675"/>
      <c r="CK18" s="675"/>
      <c r="CL18" s="675"/>
      <c r="CM18" s="675"/>
      <c r="CN18" s="675"/>
      <c r="CO18" s="675"/>
      <c r="CP18" s="675"/>
      <c r="CQ18" s="676"/>
      <c r="CR18" s="659" t="s">
        <v>120</v>
      </c>
      <c r="CS18" s="660"/>
      <c r="CT18" s="660"/>
      <c r="CU18" s="660"/>
      <c r="CV18" s="660"/>
      <c r="CW18" s="660"/>
      <c r="CX18" s="660"/>
      <c r="CY18" s="661"/>
      <c r="CZ18" s="662" t="s">
        <v>120</v>
      </c>
      <c r="DA18" s="662"/>
      <c r="DB18" s="662"/>
      <c r="DC18" s="662"/>
      <c r="DD18" s="668" t="s">
        <v>120</v>
      </c>
      <c r="DE18" s="660"/>
      <c r="DF18" s="660"/>
      <c r="DG18" s="660"/>
      <c r="DH18" s="660"/>
      <c r="DI18" s="660"/>
      <c r="DJ18" s="660"/>
      <c r="DK18" s="660"/>
      <c r="DL18" s="660"/>
      <c r="DM18" s="660"/>
      <c r="DN18" s="660"/>
      <c r="DO18" s="660"/>
      <c r="DP18" s="661"/>
      <c r="DQ18" s="668" t="s">
        <v>120</v>
      </c>
      <c r="DR18" s="660"/>
      <c r="DS18" s="660"/>
      <c r="DT18" s="660"/>
      <c r="DU18" s="660"/>
      <c r="DV18" s="660"/>
      <c r="DW18" s="660"/>
      <c r="DX18" s="660"/>
      <c r="DY18" s="660"/>
      <c r="DZ18" s="660"/>
      <c r="EA18" s="660"/>
      <c r="EB18" s="660"/>
      <c r="EC18" s="669"/>
    </row>
    <row r="19" spans="2:133" ht="11.25" customHeight="1">
      <c r="B19" s="656" t="s">
        <v>263</v>
      </c>
      <c r="C19" s="657"/>
      <c r="D19" s="657"/>
      <c r="E19" s="657"/>
      <c r="F19" s="657"/>
      <c r="G19" s="657"/>
      <c r="H19" s="657"/>
      <c r="I19" s="657"/>
      <c r="J19" s="657"/>
      <c r="K19" s="657"/>
      <c r="L19" s="657"/>
      <c r="M19" s="657"/>
      <c r="N19" s="657"/>
      <c r="O19" s="657"/>
      <c r="P19" s="657"/>
      <c r="Q19" s="658"/>
      <c r="R19" s="659">
        <v>4111862</v>
      </c>
      <c r="S19" s="660"/>
      <c r="T19" s="660"/>
      <c r="U19" s="660"/>
      <c r="V19" s="660"/>
      <c r="W19" s="660"/>
      <c r="X19" s="660"/>
      <c r="Y19" s="661"/>
      <c r="Z19" s="662">
        <v>17.3</v>
      </c>
      <c r="AA19" s="662"/>
      <c r="AB19" s="662"/>
      <c r="AC19" s="662"/>
      <c r="AD19" s="663">
        <v>4111862</v>
      </c>
      <c r="AE19" s="663"/>
      <c r="AF19" s="663"/>
      <c r="AG19" s="663"/>
      <c r="AH19" s="663"/>
      <c r="AI19" s="663"/>
      <c r="AJ19" s="663"/>
      <c r="AK19" s="663"/>
      <c r="AL19" s="664">
        <v>32.700000000000003</v>
      </c>
      <c r="AM19" s="665"/>
      <c r="AN19" s="665"/>
      <c r="AO19" s="666"/>
      <c r="AP19" s="656" t="s">
        <v>264</v>
      </c>
      <c r="AQ19" s="657"/>
      <c r="AR19" s="657"/>
      <c r="AS19" s="657"/>
      <c r="AT19" s="657"/>
      <c r="AU19" s="657"/>
      <c r="AV19" s="657"/>
      <c r="AW19" s="657"/>
      <c r="AX19" s="657"/>
      <c r="AY19" s="657"/>
      <c r="AZ19" s="657"/>
      <c r="BA19" s="657"/>
      <c r="BB19" s="657"/>
      <c r="BC19" s="657"/>
      <c r="BD19" s="657"/>
      <c r="BE19" s="657"/>
      <c r="BF19" s="658"/>
      <c r="BG19" s="659" t="s">
        <v>236</v>
      </c>
      <c r="BH19" s="660"/>
      <c r="BI19" s="660"/>
      <c r="BJ19" s="660"/>
      <c r="BK19" s="660"/>
      <c r="BL19" s="660"/>
      <c r="BM19" s="660"/>
      <c r="BN19" s="661"/>
      <c r="BO19" s="662" t="s">
        <v>120</v>
      </c>
      <c r="BP19" s="662"/>
      <c r="BQ19" s="662"/>
      <c r="BR19" s="662"/>
      <c r="BS19" s="668" t="s">
        <v>120</v>
      </c>
      <c r="BT19" s="660"/>
      <c r="BU19" s="660"/>
      <c r="BV19" s="660"/>
      <c r="BW19" s="660"/>
      <c r="BX19" s="660"/>
      <c r="BY19" s="660"/>
      <c r="BZ19" s="660"/>
      <c r="CA19" s="660"/>
      <c r="CB19" s="669"/>
      <c r="CD19" s="674" t="s">
        <v>265</v>
      </c>
      <c r="CE19" s="675"/>
      <c r="CF19" s="675"/>
      <c r="CG19" s="675"/>
      <c r="CH19" s="675"/>
      <c r="CI19" s="675"/>
      <c r="CJ19" s="675"/>
      <c r="CK19" s="675"/>
      <c r="CL19" s="675"/>
      <c r="CM19" s="675"/>
      <c r="CN19" s="675"/>
      <c r="CO19" s="675"/>
      <c r="CP19" s="675"/>
      <c r="CQ19" s="676"/>
      <c r="CR19" s="659" t="s">
        <v>129</v>
      </c>
      <c r="CS19" s="660"/>
      <c r="CT19" s="660"/>
      <c r="CU19" s="660"/>
      <c r="CV19" s="660"/>
      <c r="CW19" s="660"/>
      <c r="CX19" s="660"/>
      <c r="CY19" s="661"/>
      <c r="CZ19" s="662" t="s">
        <v>236</v>
      </c>
      <c r="DA19" s="662"/>
      <c r="DB19" s="662"/>
      <c r="DC19" s="662"/>
      <c r="DD19" s="668" t="s">
        <v>236</v>
      </c>
      <c r="DE19" s="660"/>
      <c r="DF19" s="660"/>
      <c r="DG19" s="660"/>
      <c r="DH19" s="660"/>
      <c r="DI19" s="660"/>
      <c r="DJ19" s="660"/>
      <c r="DK19" s="660"/>
      <c r="DL19" s="660"/>
      <c r="DM19" s="660"/>
      <c r="DN19" s="660"/>
      <c r="DO19" s="660"/>
      <c r="DP19" s="661"/>
      <c r="DQ19" s="668" t="s">
        <v>120</v>
      </c>
      <c r="DR19" s="660"/>
      <c r="DS19" s="660"/>
      <c r="DT19" s="660"/>
      <c r="DU19" s="660"/>
      <c r="DV19" s="660"/>
      <c r="DW19" s="660"/>
      <c r="DX19" s="660"/>
      <c r="DY19" s="660"/>
      <c r="DZ19" s="660"/>
      <c r="EA19" s="660"/>
      <c r="EB19" s="660"/>
      <c r="EC19" s="669"/>
    </row>
    <row r="20" spans="2:133" ht="11.25" customHeight="1">
      <c r="B20" s="656" t="s">
        <v>266</v>
      </c>
      <c r="C20" s="657"/>
      <c r="D20" s="657"/>
      <c r="E20" s="657"/>
      <c r="F20" s="657"/>
      <c r="G20" s="657"/>
      <c r="H20" s="657"/>
      <c r="I20" s="657"/>
      <c r="J20" s="657"/>
      <c r="K20" s="657"/>
      <c r="L20" s="657"/>
      <c r="M20" s="657"/>
      <c r="N20" s="657"/>
      <c r="O20" s="657"/>
      <c r="P20" s="657"/>
      <c r="Q20" s="658"/>
      <c r="R20" s="659">
        <v>455188</v>
      </c>
      <c r="S20" s="660"/>
      <c r="T20" s="660"/>
      <c r="U20" s="660"/>
      <c r="V20" s="660"/>
      <c r="W20" s="660"/>
      <c r="X20" s="660"/>
      <c r="Y20" s="661"/>
      <c r="Z20" s="662">
        <v>1.9</v>
      </c>
      <c r="AA20" s="662"/>
      <c r="AB20" s="662"/>
      <c r="AC20" s="662"/>
      <c r="AD20" s="663" t="s">
        <v>236</v>
      </c>
      <c r="AE20" s="663"/>
      <c r="AF20" s="663"/>
      <c r="AG20" s="663"/>
      <c r="AH20" s="663"/>
      <c r="AI20" s="663"/>
      <c r="AJ20" s="663"/>
      <c r="AK20" s="663"/>
      <c r="AL20" s="664" t="s">
        <v>120</v>
      </c>
      <c r="AM20" s="665"/>
      <c r="AN20" s="665"/>
      <c r="AO20" s="666"/>
      <c r="AP20" s="656" t="s">
        <v>267</v>
      </c>
      <c r="AQ20" s="657"/>
      <c r="AR20" s="657"/>
      <c r="AS20" s="657"/>
      <c r="AT20" s="657"/>
      <c r="AU20" s="657"/>
      <c r="AV20" s="657"/>
      <c r="AW20" s="657"/>
      <c r="AX20" s="657"/>
      <c r="AY20" s="657"/>
      <c r="AZ20" s="657"/>
      <c r="BA20" s="657"/>
      <c r="BB20" s="657"/>
      <c r="BC20" s="657"/>
      <c r="BD20" s="657"/>
      <c r="BE20" s="657"/>
      <c r="BF20" s="658"/>
      <c r="BG20" s="659" t="s">
        <v>120</v>
      </c>
      <c r="BH20" s="660"/>
      <c r="BI20" s="660"/>
      <c r="BJ20" s="660"/>
      <c r="BK20" s="660"/>
      <c r="BL20" s="660"/>
      <c r="BM20" s="660"/>
      <c r="BN20" s="661"/>
      <c r="BO20" s="662" t="s">
        <v>120</v>
      </c>
      <c r="BP20" s="662"/>
      <c r="BQ20" s="662"/>
      <c r="BR20" s="662"/>
      <c r="BS20" s="668" t="s">
        <v>120</v>
      </c>
      <c r="BT20" s="660"/>
      <c r="BU20" s="660"/>
      <c r="BV20" s="660"/>
      <c r="BW20" s="660"/>
      <c r="BX20" s="660"/>
      <c r="BY20" s="660"/>
      <c r="BZ20" s="660"/>
      <c r="CA20" s="660"/>
      <c r="CB20" s="669"/>
      <c r="CD20" s="674" t="s">
        <v>268</v>
      </c>
      <c r="CE20" s="675"/>
      <c r="CF20" s="675"/>
      <c r="CG20" s="675"/>
      <c r="CH20" s="675"/>
      <c r="CI20" s="675"/>
      <c r="CJ20" s="675"/>
      <c r="CK20" s="675"/>
      <c r="CL20" s="675"/>
      <c r="CM20" s="675"/>
      <c r="CN20" s="675"/>
      <c r="CO20" s="675"/>
      <c r="CP20" s="675"/>
      <c r="CQ20" s="676"/>
      <c r="CR20" s="659">
        <v>22611531</v>
      </c>
      <c r="CS20" s="660"/>
      <c r="CT20" s="660"/>
      <c r="CU20" s="660"/>
      <c r="CV20" s="660"/>
      <c r="CW20" s="660"/>
      <c r="CX20" s="660"/>
      <c r="CY20" s="661"/>
      <c r="CZ20" s="662">
        <v>100</v>
      </c>
      <c r="DA20" s="662"/>
      <c r="DB20" s="662"/>
      <c r="DC20" s="662"/>
      <c r="DD20" s="668">
        <v>4168258</v>
      </c>
      <c r="DE20" s="660"/>
      <c r="DF20" s="660"/>
      <c r="DG20" s="660"/>
      <c r="DH20" s="660"/>
      <c r="DI20" s="660"/>
      <c r="DJ20" s="660"/>
      <c r="DK20" s="660"/>
      <c r="DL20" s="660"/>
      <c r="DM20" s="660"/>
      <c r="DN20" s="660"/>
      <c r="DO20" s="660"/>
      <c r="DP20" s="661"/>
      <c r="DQ20" s="668">
        <v>14329876</v>
      </c>
      <c r="DR20" s="660"/>
      <c r="DS20" s="660"/>
      <c r="DT20" s="660"/>
      <c r="DU20" s="660"/>
      <c r="DV20" s="660"/>
      <c r="DW20" s="660"/>
      <c r="DX20" s="660"/>
      <c r="DY20" s="660"/>
      <c r="DZ20" s="660"/>
      <c r="EA20" s="660"/>
      <c r="EB20" s="660"/>
      <c r="EC20" s="669"/>
    </row>
    <row r="21" spans="2:133" ht="11.25" customHeight="1">
      <c r="B21" s="656" t="s">
        <v>269</v>
      </c>
      <c r="C21" s="657"/>
      <c r="D21" s="657"/>
      <c r="E21" s="657"/>
      <c r="F21" s="657"/>
      <c r="G21" s="657"/>
      <c r="H21" s="657"/>
      <c r="I21" s="657"/>
      <c r="J21" s="657"/>
      <c r="K21" s="657"/>
      <c r="L21" s="657"/>
      <c r="M21" s="657"/>
      <c r="N21" s="657"/>
      <c r="O21" s="657"/>
      <c r="P21" s="657"/>
      <c r="Q21" s="658"/>
      <c r="R21" s="659" t="s">
        <v>236</v>
      </c>
      <c r="S21" s="660"/>
      <c r="T21" s="660"/>
      <c r="U21" s="660"/>
      <c r="V21" s="660"/>
      <c r="W21" s="660"/>
      <c r="X21" s="660"/>
      <c r="Y21" s="661"/>
      <c r="Z21" s="662" t="s">
        <v>120</v>
      </c>
      <c r="AA21" s="662"/>
      <c r="AB21" s="662"/>
      <c r="AC21" s="662"/>
      <c r="AD21" s="663" t="s">
        <v>120</v>
      </c>
      <c r="AE21" s="663"/>
      <c r="AF21" s="663"/>
      <c r="AG21" s="663"/>
      <c r="AH21" s="663"/>
      <c r="AI21" s="663"/>
      <c r="AJ21" s="663"/>
      <c r="AK21" s="663"/>
      <c r="AL21" s="664" t="s">
        <v>236</v>
      </c>
      <c r="AM21" s="665"/>
      <c r="AN21" s="665"/>
      <c r="AO21" s="666"/>
      <c r="AP21" s="677" t="s">
        <v>270</v>
      </c>
      <c r="AQ21" s="678"/>
      <c r="AR21" s="678"/>
      <c r="AS21" s="678"/>
      <c r="AT21" s="678"/>
      <c r="AU21" s="678"/>
      <c r="AV21" s="678"/>
      <c r="AW21" s="678"/>
      <c r="AX21" s="678"/>
      <c r="AY21" s="678"/>
      <c r="AZ21" s="678"/>
      <c r="BA21" s="678"/>
      <c r="BB21" s="678"/>
      <c r="BC21" s="678"/>
      <c r="BD21" s="678"/>
      <c r="BE21" s="678"/>
      <c r="BF21" s="679"/>
      <c r="BG21" s="659" t="s">
        <v>236</v>
      </c>
      <c r="BH21" s="660"/>
      <c r="BI21" s="660"/>
      <c r="BJ21" s="660"/>
      <c r="BK21" s="660"/>
      <c r="BL21" s="660"/>
      <c r="BM21" s="660"/>
      <c r="BN21" s="661"/>
      <c r="BO21" s="662" t="s">
        <v>236</v>
      </c>
      <c r="BP21" s="662"/>
      <c r="BQ21" s="662"/>
      <c r="BR21" s="662"/>
      <c r="BS21" s="668" t="s">
        <v>120</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271</v>
      </c>
      <c r="C22" s="657"/>
      <c r="D22" s="657"/>
      <c r="E22" s="657"/>
      <c r="F22" s="657"/>
      <c r="G22" s="657"/>
      <c r="H22" s="657"/>
      <c r="I22" s="657"/>
      <c r="J22" s="657"/>
      <c r="K22" s="657"/>
      <c r="L22" s="657"/>
      <c r="M22" s="657"/>
      <c r="N22" s="657"/>
      <c r="O22" s="657"/>
      <c r="P22" s="657"/>
      <c r="Q22" s="658"/>
      <c r="R22" s="659">
        <v>12765004</v>
      </c>
      <c r="S22" s="660"/>
      <c r="T22" s="660"/>
      <c r="U22" s="660"/>
      <c r="V22" s="660"/>
      <c r="W22" s="660"/>
      <c r="X22" s="660"/>
      <c r="Y22" s="661"/>
      <c r="Z22" s="662">
        <v>53.8</v>
      </c>
      <c r="AA22" s="662"/>
      <c r="AB22" s="662"/>
      <c r="AC22" s="662"/>
      <c r="AD22" s="663">
        <v>12309816</v>
      </c>
      <c r="AE22" s="663"/>
      <c r="AF22" s="663"/>
      <c r="AG22" s="663"/>
      <c r="AH22" s="663"/>
      <c r="AI22" s="663"/>
      <c r="AJ22" s="663"/>
      <c r="AK22" s="663"/>
      <c r="AL22" s="664">
        <v>97.9</v>
      </c>
      <c r="AM22" s="665"/>
      <c r="AN22" s="665"/>
      <c r="AO22" s="666"/>
      <c r="AP22" s="677" t="s">
        <v>272</v>
      </c>
      <c r="AQ22" s="678"/>
      <c r="AR22" s="678"/>
      <c r="AS22" s="678"/>
      <c r="AT22" s="678"/>
      <c r="AU22" s="678"/>
      <c r="AV22" s="678"/>
      <c r="AW22" s="678"/>
      <c r="AX22" s="678"/>
      <c r="AY22" s="678"/>
      <c r="AZ22" s="678"/>
      <c r="BA22" s="678"/>
      <c r="BB22" s="678"/>
      <c r="BC22" s="678"/>
      <c r="BD22" s="678"/>
      <c r="BE22" s="678"/>
      <c r="BF22" s="679"/>
      <c r="BG22" s="659" t="s">
        <v>236</v>
      </c>
      <c r="BH22" s="660"/>
      <c r="BI22" s="660"/>
      <c r="BJ22" s="660"/>
      <c r="BK22" s="660"/>
      <c r="BL22" s="660"/>
      <c r="BM22" s="660"/>
      <c r="BN22" s="661"/>
      <c r="BO22" s="662" t="s">
        <v>129</v>
      </c>
      <c r="BP22" s="662"/>
      <c r="BQ22" s="662"/>
      <c r="BR22" s="662"/>
      <c r="BS22" s="668" t="s">
        <v>120</v>
      </c>
      <c r="BT22" s="660"/>
      <c r="BU22" s="660"/>
      <c r="BV22" s="660"/>
      <c r="BW22" s="660"/>
      <c r="BX22" s="660"/>
      <c r="BY22" s="660"/>
      <c r="BZ22" s="660"/>
      <c r="CA22" s="660"/>
      <c r="CB22" s="669"/>
      <c r="CD22" s="641" t="s">
        <v>273</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274</v>
      </c>
      <c r="C23" s="657"/>
      <c r="D23" s="657"/>
      <c r="E23" s="657"/>
      <c r="F23" s="657"/>
      <c r="G23" s="657"/>
      <c r="H23" s="657"/>
      <c r="I23" s="657"/>
      <c r="J23" s="657"/>
      <c r="K23" s="657"/>
      <c r="L23" s="657"/>
      <c r="M23" s="657"/>
      <c r="N23" s="657"/>
      <c r="O23" s="657"/>
      <c r="P23" s="657"/>
      <c r="Q23" s="658"/>
      <c r="R23" s="659">
        <v>5868</v>
      </c>
      <c r="S23" s="660"/>
      <c r="T23" s="660"/>
      <c r="U23" s="660"/>
      <c r="V23" s="660"/>
      <c r="W23" s="660"/>
      <c r="X23" s="660"/>
      <c r="Y23" s="661"/>
      <c r="Z23" s="662">
        <v>0</v>
      </c>
      <c r="AA23" s="662"/>
      <c r="AB23" s="662"/>
      <c r="AC23" s="662"/>
      <c r="AD23" s="663">
        <v>5868</v>
      </c>
      <c r="AE23" s="663"/>
      <c r="AF23" s="663"/>
      <c r="AG23" s="663"/>
      <c r="AH23" s="663"/>
      <c r="AI23" s="663"/>
      <c r="AJ23" s="663"/>
      <c r="AK23" s="663"/>
      <c r="AL23" s="664">
        <v>0</v>
      </c>
      <c r="AM23" s="665"/>
      <c r="AN23" s="665"/>
      <c r="AO23" s="666"/>
      <c r="AP23" s="677" t="s">
        <v>275</v>
      </c>
      <c r="AQ23" s="678"/>
      <c r="AR23" s="678"/>
      <c r="AS23" s="678"/>
      <c r="AT23" s="678"/>
      <c r="AU23" s="678"/>
      <c r="AV23" s="678"/>
      <c r="AW23" s="678"/>
      <c r="AX23" s="678"/>
      <c r="AY23" s="678"/>
      <c r="AZ23" s="678"/>
      <c r="BA23" s="678"/>
      <c r="BB23" s="678"/>
      <c r="BC23" s="678"/>
      <c r="BD23" s="678"/>
      <c r="BE23" s="678"/>
      <c r="BF23" s="679"/>
      <c r="BG23" s="659" t="s">
        <v>236</v>
      </c>
      <c r="BH23" s="660"/>
      <c r="BI23" s="660"/>
      <c r="BJ23" s="660"/>
      <c r="BK23" s="660"/>
      <c r="BL23" s="660"/>
      <c r="BM23" s="660"/>
      <c r="BN23" s="661"/>
      <c r="BO23" s="662" t="s">
        <v>129</v>
      </c>
      <c r="BP23" s="662"/>
      <c r="BQ23" s="662"/>
      <c r="BR23" s="662"/>
      <c r="BS23" s="668" t="s">
        <v>120</v>
      </c>
      <c r="BT23" s="660"/>
      <c r="BU23" s="660"/>
      <c r="BV23" s="660"/>
      <c r="BW23" s="660"/>
      <c r="BX23" s="660"/>
      <c r="BY23" s="660"/>
      <c r="BZ23" s="660"/>
      <c r="CA23" s="660"/>
      <c r="CB23" s="669"/>
      <c r="CD23" s="641" t="s">
        <v>213</v>
      </c>
      <c r="CE23" s="642"/>
      <c r="CF23" s="642"/>
      <c r="CG23" s="642"/>
      <c r="CH23" s="642"/>
      <c r="CI23" s="642"/>
      <c r="CJ23" s="642"/>
      <c r="CK23" s="642"/>
      <c r="CL23" s="642"/>
      <c r="CM23" s="642"/>
      <c r="CN23" s="642"/>
      <c r="CO23" s="642"/>
      <c r="CP23" s="642"/>
      <c r="CQ23" s="643"/>
      <c r="CR23" s="641" t="s">
        <v>276</v>
      </c>
      <c r="CS23" s="642"/>
      <c r="CT23" s="642"/>
      <c r="CU23" s="642"/>
      <c r="CV23" s="642"/>
      <c r="CW23" s="642"/>
      <c r="CX23" s="642"/>
      <c r="CY23" s="643"/>
      <c r="CZ23" s="641" t="s">
        <v>277</v>
      </c>
      <c r="DA23" s="642"/>
      <c r="DB23" s="642"/>
      <c r="DC23" s="643"/>
      <c r="DD23" s="641" t="s">
        <v>278</v>
      </c>
      <c r="DE23" s="642"/>
      <c r="DF23" s="642"/>
      <c r="DG23" s="642"/>
      <c r="DH23" s="642"/>
      <c r="DI23" s="642"/>
      <c r="DJ23" s="642"/>
      <c r="DK23" s="643"/>
      <c r="DL23" s="689" t="s">
        <v>279</v>
      </c>
      <c r="DM23" s="690"/>
      <c r="DN23" s="690"/>
      <c r="DO23" s="690"/>
      <c r="DP23" s="690"/>
      <c r="DQ23" s="690"/>
      <c r="DR23" s="690"/>
      <c r="DS23" s="690"/>
      <c r="DT23" s="690"/>
      <c r="DU23" s="690"/>
      <c r="DV23" s="691"/>
      <c r="DW23" s="641" t="s">
        <v>280</v>
      </c>
      <c r="DX23" s="642"/>
      <c r="DY23" s="642"/>
      <c r="DZ23" s="642"/>
      <c r="EA23" s="642"/>
      <c r="EB23" s="642"/>
      <c r="EC23" s="643"/>
    </row>
    <row r="24" spans="2:133" ht="11.25" customHeight="1">
      <c r="B24" s="656" t="s">
        <v>281</v>
      </c>
      <c r="C24" s="657"/>
      <c r="D24" s="657"/>
      <c r="E24" s="657"/>
      <c r="F24" s="657"/>
      <c r="G24" s="657"/>
      <c r="H24" s="657"/>
      <c r="I24" s="657"/>
      <c r="J24" s="657"/>
      <c r="K24" s="657"/>
      <c r="L24" s="657"/>
      <c r="M24" s="657"/>
      <c r="N24" s="657"/>
      <c r="O24" s="657"/>
      <c r="P24" s="657"/>
      <c r="Q24" s="658"/>
      <c r="R24" s="659">
        <v>229148</v>
      </c>
      <c r="S24" s="660"/>
      <c r="T24" s="660"/>
      <c r="U24" s="660"/>
      <c r="V24" s="660"/>
      <c r="W24" s="660"/>
      <c r="X24" s="660"/>
      <c r="Y24" s="661"/>
      <c r="Z24" s="662">
        <v>1</v>
      </c>
      <c r="AA24" s="662"/>
      <c r="AB24" s="662"/>
      <c r="AC24" s="662"/>
      <c r="AD24" s="663" t="s">
        <v>120</v>
      </c>
      <c r="AE24" s="663"/>
      <c r="AF24" s="663"/>
      <c r="AG24" s="663"/>
      <c r="AH24" s="663"/>
      <c r="AI24" s="663"/>
      <c r="AJ24" s="663"/>
      <c r="AK24" s="663"/>
      <c r="AL24" s="664" t="s">
        <v>231</v>
      </c>
      <c r="AM24" s="665"/>
      <c r="AN24" s="665"/>
      <c r="AO24" s="666"/>
      <c r="AP24" s="677" t="s">
        <v>282</v>
      </c>
      <c r="AQ24" s="678"/>
      <c r="AR24" s="678"/>
      <c r="AS24" s="678"/>
      <c r="AT24" s="678"/>
      <c r="AU24" s="678"/>
      <c r="AV24" s="678"/>
      <c r="AW24" s="678"/>
      <c r="AX24" s="678"/>
      <c r="AY24" s="678"/>
      <c r="AZ24" s="678"/>
      <c r="BA24" s="678"/>
      <c r="BB24" s="678"/>
      <c r="BC24" s="678"/>
      <c r="BD24" s="678"/>
      <c r="BE24" s="678"/>
      <c r="BF24" s="679"/>
      <c r="BG24" s="659" t="s">
        <v>236</v>
      </c>
      <c r="BH24" s="660"/>
      <c r="BI24" s="660"/>
      <c r="BJ24" s="660"/>
      <c r="BK24" s="660"/>
      <c r="BL24" s="660"/>
      <c r="BM24" s="660"/>
      <c r="BN24" s="661"/>
      <c r="BO24" s="662" t="s">
        <v>120</v>
      </c>
      <c r="BP24" s="662"/>
      <c r="BQ24" s="662"/>
      <c r="BR24" s="662"/>
      <c r="BS24" s="668" t="s">
        <v>120</v>
      </c>
      <c r="BT24" s="660"/>
      <c r="BU24" s="660"/>
      <c r="BV24" s="660"/>
      <c r="BW24" s="660"/>
      <c r="BX24" s="660"/>
      <c r="BY24" s="660"/>
      <c r="BZ24" s="660"/>
      <c r="CA24" s="660"/>
      <c r="CB24" s="669"/>
      <c r="CD24" s="670" t="s">
        <v>283</v>
      </c>
      <c r="CE24" s="671"/>
      <c r="CF24" s="671"/>
      <c r="CG24" s="671"/>
      <c r="CH24" s="671"/>
      <c r="CI24" s="671"/>
      <c r="CJ24" s="671"/>
      <c r="CK24" s="671"/>
      <c r="CL24" s="671"/>
      <c r="CM24" s="671"/>
      <c r="CN24" s="671"/>
      <c r="CO24" s="671"/>
      <c r="CP24" s="671"/>
      <c r="CQ24" s="672"/>
      <c r="CR24" s="648">
        <v>10379810</v>
      </c>
      <c r="CS24" s="649"/>
      <c r="CT24" s="649"/>
      <c r="CU24" s="649"/>
      <c r="CV24" s="649"/>
      <c r="CW24" s="649"/>
      <c r="CX24" s="649"/>
      <c r="CY24" s="650"/>
      <c r="CZ24" s="653">
        <v>45.9</v>
      </c>
      <c r="DA24" s="654"/>
      <c r="DB24" s="654"/>
      <c r="DC24" s="673"/>
      <c r="DD24" s="692">
        <v>7012679</v>
      </c>
      <c r="DE24" s="649"/>
      <c r="DF24" s="649"/>
      <c r="DG24" s="649"/>
      <c r="DH24" s="649"/>
      <c r="DI24" s="649"/>
      <c r="DJ24" s="649"/>
      <c r="DK24" s="650"/>
      <c r="DL24" s="692">
        <v>6892274</v>
      </c>
      <c r="DM24" s="649"/>
      <c r="DN24" s="649"/>
      <c r="DO24" s="649"/>
      <c r="DP24" s="649"/>
      <c r="DQ24" s="649"/>
      <c r="DR24" s="649"/>
      <c r="DS24" s="649"/>
      <c r="DT24" s="649"/>
      <c r="DU24" s="649"/>
      <c r="DV24" s="650"/>
      <c r="DW24" s="653">
        <v>51.5</v>
      </c>
      <c r="DX24" s="654"/>
      <c r="DY24" s="654"/>
      <c r="DZ24" s="654"/>
      <c r="EA24" s="654"/>
      <c r="EB24" s="654"/>
      <c r="EC24" s="655"/>
    </row>
    <row r="25" spans="2:133" ht="11.25" customHeight="1">
      <c r="B25" s="656" t="s">
        <v>284</v>
      </c>
      <c r="C25" s="657"/>
      <c r="D25" s="657"/>
      <c r="E25" s="657"/>
      <c r="F25" s="657"/>
      <c r="G25" s="657"/>
      <c r="H25" s="657"/>
      <c r="I25" s="657"/>
      <c r="J25" s="657"/>
      <c r="K25" s="657"/>
      <c r="L25" s="657"/>
      <c r="M25" s="657"/>
      <c r="N25" s="657"/>
      <c r="O25" s="657"/>
      <c r="P25" s="657"/>
      <c r="Q25" s="658"/>
      <c r="R25" s="659">
        <v>129452</v>
      </c>
      <c r="S25" s="660"/>
      <c r="T25" s="660"/>
      <c r="U25" s="660"/>
      <c r="V25" s="660"/>
      <c r="W25" s="660"/>
      <c r="X25" s="660"/>
      <c r="Y25" s="661"/>
      <c r="Z25" s="662">
        <v>0.5</v>
      </c>
      <c r="AA25" s="662"/>
      <c r="AB25" s="662"/>
      <c r="AC25" s="662"/>
      <c r="AD25" s="663">
        <v>20694</v>
      </c>
      <c r="AE25" s="663"/>
      <c r="AF25" s="663"/>
      <c r="AG25" s="663"/>
      <c r="AH25" s="663"/>
      <c r="AI25" s="663"/>
      <c r="AJ25" s="663"/>
      <c r="AK25" s="663"/>
      <c r="AL25" s="664">
        <v>0.2</v>
      </c>
      <c r="AM25" s="665"/>
      <c r="AN25" s="665"/>
      <c r="AO25" s="666"/>
      <c r="AP25" s="677" t="s">
        <v>285</v>
      </c>
      <c r="AQ25" s="678"/>
      <c r="AR25" s="678"/>
      <c r="AS25" s="678"/>
      <c r="AT25" s="678"/>
      <c r="AU25" s="678"/>
      <c r="AV25" s="678"/>
      <c r="AW25" s="678"/>
      <c r="AX25" s="678"/>
      <c r="AY25" s="678"/>
      <c r="AZ25" s="678"/>
      <c r="BA25" s="678"/>
      <c r="BB25" s="678"/>
      <c r="BC25" s="678"/>
      <c r="BD25" s="678"/>
      <c r="BE25" s="678"/>
      <c r="BF25" s="679"/>
      <c r="BG25" s="659" t="s">
        <v>129</v>
      </c>
      <c r="BH25" s="660"/>
      <c r="BI25" s="660"/>
      <c r="BJ25" s="660"/>
      <c r="BK25" s="660"/>
      <c r="BL25" s="660"/>
      <c r="BM25" s="660"/>
      <c r="BN25" s="661"/>
      <c r="BO25" s="662" t="s">
        <v>236</v>
      </c>
      <c r="BP25" s="662"/>
      <c r="BQ25" s="662"/>
      <c r="BR25" s="662"/>
      <c r="BS25" s="668" t="s">
        <v>120</v>
      </c>
      <c r="BT25" s="660"/>
      <c r="BU25" s="660"/>
      <c r="BV25" s="660"/>
      <c r="BW25" s="660"/>
      <c r="BX25" s="660"/>
      <c r="BY25" s="660"/>
      <c r="BZ25" s="660"/>
      <c r="CA25" s="660"/>
      <c r="CB25" s="669"/>
      <c r="CD25" s="674" t="s">
        <v>286</v>
      </c>
      <c r="CE25" s="675"/>
      <c r="CF25" s="675"/>
      <c r="CG25" s="675"/>
      <c r="CH25" s="675"/>
      <c r="CI25" s="675"/>
      <c r="CJ25" s="675"/>
      <c r="CK25" s="675"/>
      <c r="CL25" s="675"/>
      <c r="CM25" s="675"/>
      <c r="CN25" s="675"/>
      <c r="CO25" s="675"/>
      <c r="CP25" s="675"/>
      <c r="CQ25" s="676"/>
      <c r="CR25" s="659">
        <v>3747049</v>
      </c>
      <c r="CS25" s="695"/>
      <c r="CT25" s="695"/>
      <c r="CU25" s="695"/>
      <c r="CV25" s="695"/>
      <c r="CW25" s="695"/>
      <c r="CX25" s="695"/>
      <c r="CY25" s="696"/>
      <c r="CZ25" s="664">
        <v>16.600000000000001</v>
      </c>
      <c r="DA25" s="693"/>
      <c r="DB25" s="693"/>
      <c r="DC25" s="697"/>
      <c r="DD25" s="668">
        <v>3640372</v>
      </c>
      <c r="DE25" s="695"/>
      <c r="DF25" s="695"/>
      <c r="DG25" s="695"/>
      <c r="DH25" s="695"/>
      <c r="DI25" s="695"/>
      <c r="DJ25" s="695"/>
      <c r="DK25" s="696"/>
      <c r="DL25" s="668">
        <v>3577567</v>
      </c>
      <c r="DM25" s="695"/>
      <c r="DN25" s="695"/>
      <c r="DO25" s="695"/>
      <c r="DP25" s="695"/>
      <c r="DQ25" s="695"/>
      <c r="DR25" s="695"/>
      <c r="DS25" s="695"/>
      <c r="DT25" s="695"/>
      <c r="DU25" s="695"/>
      <c r="DV25" s="696"/>
      <c r="DW25" s="664">
        <v>26.7</v>
      </c>
      <c r="DX25" s="693"/>
      <c r="DY25" s="693"/>
      <c r="DZ25" s="693"/>
      <c r="EA25" s="693"/>
      <c r="EB25" s="693"/>
      <c r="EC25" s="694"/>
    </row>
    <row r="26" spans="2:133" ht="11.25" customHeight="1">
      <c r="B26" s="656" t="s">
        <v>287</v>
      </c>
      <c r="C26" s="657"/>
      <c r="D26" s="657"/>
      <c r="E26" s="657"/>
      <c r="F26" s="657"/>
      <c r="G26" s="657"/>
      <c r="H26" s="657"/>
      <c r="I26" s="657"/>
      <c r="J26" s="657"/>
      <c r="K26" s="657"/>
      <c r="L26" s="657"/>
      <c r="M26" s="657"/>
      <c r="N26" s="657"/>
      <c r="O26" s="657"/>
      <c r="P26" s="657"/>
      <c r="Q26" s="658"/>
      <c r="R26" s="659">
        <v>80151</v>
      </c>
      <c r="S26" s="660"/>
      <c r="T26" s="660"/>
      <c r="U26" s="660"/>
      <c r="V26" s="660"/>
      <c r="W26" s="660"/>
      <c r="X26" s="660"/>
      <c r="Y26" s="661"/>
      <c r="Z26" s="662">
        <v>0.3</v>
      </c>
      <c r="AA26" s="662"/>
      <c r="AB26" s="662"/>
      <c r="AC26" s="662"/>
      <c r="AD26" s="663" t="s">
        <v>120</v>
      </c>
      <c r="AE26" s="663"/>
      <c r="AF26" s="663"/>
      <c r="AG26" s="663"/>
      <c r="AH26" s="663"/>
      <c r="AI26" s="663"/>
      <c r="AJ26" s="663"/>
      <c r="AK26" s="663"/>
      <c r="AL26" s="664" t="s">
        <v>129</v>
      </c>
      <c r="AM26" s="665"/>
      <c r="AN26" s="665"/>
      <c r="AO26" s="666"/>
      <c r="AP26" s="677" t="s">
        <v>288</v>
      </c>
      <c r="AQ26" s="698"/>
      <c r="AR26" s="698"/>
      <c r="AS26" s="698"/>
      <c r="AT26" s="698"/>
      <c r="AU26" s="698"/>
      <c r="AV26" s="698"/>
      <c r="AW26" s="698"/>
      <c r="AX26" s="698"/>
      <c r="AY26" s="698"/>
      <c r="AZ26" s="698"/>
      <c r="BA26" s="698"/>
      <c r="BB26" s="698"/>
      <c r="BC26" s="698"/>
      <c r="BD26" s="698"/>
      <c r="BE26" s="698"/>
      <c r="BF26" s="679"/>
      <c r="BG26" s="659" t="s">
        <v>236</v>
      </c>
      <c r="BH26" s="660"/>
      <c r="BI26" s="660"/>
      <c r="BJ26" s="660"/>
      <c r="BK26" s="660"/>
      <c r="BL26" s="660"/>
      <c r="BM26" s="660"/>
      <c r="BN26" s="661"/>
      <c r="BO26" s="662" t="s">
        <v>231</v>
      </c>
      <c r="BP26" s="662"/>
      <c r="BQ26" s="662"/>
      <c r="BR26" s="662"/>
      <c r="BS26" s="668" t="s">
        <v>120</v>
      </c>
      <c r="BT26" s="660"/>
      <c r="BU26" s="660"/>
      <c r="BV26" s="660"/>
      <c r="BW26" s="660"/>
      <c r="BX26" s="660"/>
      <c r="BY26" s="660"/>
      <c r="BZ26" s="660"/>
      <c r="CA26" s="660"/>
      <c r="CB26" s="669"/>
      <c r="CD26" s="674" t="s">
        <v>289</v>
      </c>
      <c r="CE26" s="675"/>
      <c r="CF26" s="675"/>
      <c r="CG26" s="675"/>
      <c r="CH26" s="675"/>
      <c r="CI26" s="675"/>
      <c r="CJ26" s="675"/>
      <c r="CK26" s="675"/>
      <c r="CL26" s="675"/>
      <c r="CM26" s="675"/>
      <c r="CN26" s="675"/>
      <c r="CO26" s="675"/>
      <c r="CP26" s="675"/>
      <c r="CQ26" s="676"/>
      <c r="CR26" s="659">
        <v>2580630</v>
      </c>
      <c r="CS26" s="660"/>
      <c r="CT26" s="660"/>
      <c r="CU26" s="660"/>
      <c r="CV26" s="660"/>
      <c r="CW26" s="660"/>
      <c r="CX26" s="660"/>
      <c r="CY26" s="661"/>
      <c r="CZ26" s="664">
        <v>11.4</v>
      </c>
      <c r="DA26" s="693"/>
      <c r="DB26" s="693"/>
      <c r="DC26" s="697"/>
      <c r="DD26" s="668">
        <v>2509367</v>
      </c>
      <c r="DE26" s="660"/>
      <c r="DF26" s="660"/>
      <c r="DG26" s="660"/>
      <c r="DH26" s="660"/>
      <c r="DI26" s="660"/>
      <c r="DJ26" s="660"/>
      <c r="DK26" s="661"/>
      <c r="DL26" s="668" t="s">
        <v>129</v>
      </c>
      <c r="DM26" s="660"/>
      <c r="DN26" s="660"/>
      <c r="DO26" s="660"/>
      <c r="DP26" s="660"/>
      <c r="DQ26" s="660"/>
      <c r="DR26" s="660"/>
      <c r="DS26" s="660"/>
      <c r="DT26" s="660"/>
      <c r="DU26" s="660"/>
      <c r="DV26" s="661"/>
      <c r="DW26" s="664" t="s">
        <v>236</v>
      </c>
      <c r="DX26" s="693"/>
      <c r="DY26" s="693"/>
      <c r="DZ26" s="693"/>
      <c r="EA26" s="693"/>
      <c r="EB26" s="693"/>
      <c r="EC26" s="694"/>
    </row>
    <row r="27" spans="2:133" ht="11.25" customHeight="1">
      <c r="B27" s="656" t="s">
        <v>290</v>
      </c>
      <c r="C27" s="657"/>
      <c r="D27" s="657"/>
      <c r="E27" s="657"/>
      <c r="F27" s="657"/>
      <c r="G27" s="657"/>
      <c r="H27" s="657"/>
      <c r="I27" s="657"/>
      <c r="J27" s="657"/>
      <c r="K27" s="657"/>
      <c r="L27" s="657"/>
      <c r="M27" s="657"/>
      <c r="N27" s="657"/>
      <c r="O27" s="657"/>
      <c r="P27" s="657"/>
      <c r="Q27" s="658"/>
      <c r="R27" s="659">
        <v>4509906</v>
      </c>
      <c r="S27" s="660"/>
      <c r="T27" s="660"/>
      <c r="U27" s="660"/>
      <c r="V27" s="660"/>
      <c r="W27" s="660"/>
      <c r="X27" s="660"/>
      <c r="Y27" s="661"/>
      <c r="Z27" s="662">
        <v>19</v>
      </c>
      <c r="AA27" s="662"/>
      <c r="AB27" s="662"/>
      <c r="AC27" s="662"/>
      <c r="AD27" s="663" t="s">
        <v>120</v>
      </c>
      <c r="AE27" s="663"/>
      <c r="AF27" s="663"/>
      <c r="AG27" s="663"/>
      <c r="AH27" s="663"/>
      <c r="AI27" s="663"/>
      <c r="AJ27" s="663"/>
      <c r="AK27" s="663"/>
      <c r="AL27" s="664" t="s">
        <v>120</v>
      </c>
      <c r="AM27" s="665"/>
      <c r="AN27" s="665"/>
      <c r="AO27" s="666"/>
      <c r="AP27" s="656" t="s">
        <v>291</v>
      </c>
      <c r="AQ27" s="657"/>
      <c r="AR27" s="657"/>
      <c r="AS27" s="657"/>
      <c r="AT27" s="657"/>
      <c r="AU27" s="657"/>
      <c r="AV27" s="657"/>
      <c r="AW27" s="657"/>
      <c r="AX27" s="657"/>
      <c r="AY27" s="657"/>
      <c r="AZ27" s="657"/>
      <c r="BA27" s="657"/>
      <c r="BB27" s="657"/>
      <c r="BC27" s="657"/>
      <c r="BD27" s="657"/>
      <c r="BE27" s="657"/>
      <c r="BF27" s="658"/>
      <c r="BG27" s="659">
        <v>6780077</v>
      </c>
      <c r="BH27" s="660"/>
      <c r="BI27" s="660"/>
      <c r="BJ27" s="660"/>
      <c r="BK27" s="660"/>
      <c r="BL27" s="660"/>
      <c r="BM27" s="660"/>
      <c r="BN27" s="661"/>
      <c r="BO27" s="662">
        <v>100</v>
      </c>
      <c r="BP27" s="662"/>
      <c r="BQ27" s="662"/>
      <c r="BR27" s="662"/>
      <c r="BS27" s="668">
        <v>89000</v>
      </c>
      <c r="BT27" s="660"/>
      <c r="BU27" s="660"/>
      <c r="BV27" s="660"/>
      <c r="BW27" s="660"/>
      <c r="BX27" s="660"/>
      <c r="BY27" s="660"/>
      <c r="BZ27" s="660"/>
      <c r="CA27" s="660"/>
      <c r="CB27" s="669"/>
      <c r="CD27" s="674" t="s">
        <v>292</v>
      </c>
      <c r="CE27" s="675"/>
      <c r="CF27" s="675"/>
      <c r="CG27" s="675"/>
      <c r="CH27" s="675"/>
      <c r="CI27" s="675"/>
      <c r="CJ27" s="675"/>
      <c r="CK27" s="675"/>
      <c r="CL27" s="675"/>
      <c r="CM27" s="675"/>
      <c r="CN27" s="675"/>
      <c r="CO27" s="675"/>
      <c r="CP27" s="675"/>
      <c r="CQ27" s="676"/>
      <c r="CR27" s="659">
        <v>4511583</v>
      </c>
      <c r="CS27" s="695"/>
      <c r="CT27" s="695"/>
      <c r="CU27" s="695"/>
      <c r="CV27" s="695"/>
      <c r="CW27" s="695"/>
      <c r="CX27" s="695"/>
      <c r="CY27" s="696"/>
      <c r="CZ27" s="664">
        <v>20</v>
      </c>
      <c r="DA27" s="693"/>
      <c r="DB27" s="693"/>
      <c r="DC27" s="697"/>
      <c r="DD27" s="668">
        <v>1336668</v>
      </c>
      <c r="DE27" s="695"/>
      <c r="DF27" s="695"/>
      <c r="DG27" s="695"/>
      <c r="DH27" s="695"/>
      <c r="DI27" s="695"/>
      <c r="DJ27" s="695"/>
      <c r="DK27" s="696"/>
      <c r="DL27" s="668">
        <v>1335451</v>
      </c>
      <c r="DM27" s="695"/>
      <c r="DN27" s="695"/>
      <c r="DO27" s="695"/>
      <c r="DP27" s="695"/>
      <c r="DQ27" s="695"/>
      <c r="DR27" s="695"/>
      <c r="DS27" s="695"/>
      <c r="DT27" s="695"/>
      <c r="DU27" s="695"/>
      <c r="DV27" s="696"/>
      <c r="DW27" s="664">
        <v>10</v>
      </c>
      <c r="DX27" s="693"/>
      <c r="DY27" s="693"/>
      <c r="DZ27" s="693"/>
      <c r="EA27" s="693"/>
      <c r="EB27" s="693"/>
      <c r="EC27" s="694"/>
    </row>
    <row r="28" spans="2:133" ht="11.25" customHeight="1">
      <c r="B28" s="701" t="s">
        <v>293</v>
      </c>
      <c r="C28" s="702"/>
      <c r="D28" s="702"/>
      <c r="E28" s="702"/>
      <c r="F28" s="702"/>
      <c r="G28" s="702"/>
      <c r="H28" s="702"/>
      <c r="I28" s="702"/>
      <c r="J28" s="702"/>
      <c r="K28" s="702"/>
      <c r="L28" s="702"/>
      <c r="M28" s="702"/>
      <c r="N28" s="702"/>
      <c r="O28" s="702"/>
      <c r="P28" s="702"/>
      <c r="Q28" s="703"/>
      <c r="R28" s="659">
        <v>238908</v>
      </c>
      <c r="S28" s="660"/>
      <c r="T28" s="660"/>
      <c r="U28" s="660"/>
      <c r="V28" s="660"/>
      <c r="W28" s="660"/>
      <c r="X28" s="660"/>
      <c r="Y28" s="661"/>
      <c r="Z28" s="662">
        <v>1</v>
      </c>
      <c r="AA28" s="662"/>
      <c r="AB28" s="662"/>
      <c r="AC28" s="662"/>
      <c r="AD28" s="663">
        <v>238908</v>
      </c>
      <c r="AE28" s="663"/>
      <c r="AF28" s="663"/>
      <c r="AG28" s="663"/>
      <c r="AH28" s="663"/>
      <c r="AI28" s="663"/>
      <c r="AJ28" s="663"/>
      <c r="AK28" s="663"/>
      <c r="AL28" s="664">
        <v>1.9</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294</v>
      </c>
      <c r="CE28" s="675"/>
      <c r="CF28" s="675"/>
      <c r="CG28" s="675"/>
      <c r="CH28" s="675"/>
      <c r="CI28" s="675"/>
      <c r="CJ28" s="675"/>
      <c r="CK28" s="675"/>
      <c r="CL28" s="675"/>
      <c r="CM28" s="675"/>
      <c r="CN28" s="675"/>
      <c r="CO28" s="675"/>
      <c r="CP28" s="675"/>
      <c r="CQ28" s="676"/>
      <c r="CR28" s="659">
        <v>2121178</v>
      </c>
      <c r="CS28" s="660"/>
      <c r="CT28" s="660"/>
      <c r="CU28" s="660"/>
      <c r="CV28" s="660"/>
      <c r="CW28" s="660"/>
      <c r="CX28" s="660"/>
      <c r="CY28" s="661"/>
      <c r="CZ28" s="664">
        <v>9.4</v>
      </c>
      <c r="DA28" s="693"/>
      <c r="DB28" s="693"/>
      <c r="DC28" s="697"/>
      <c r="DD28" s="668">
        <v>2035639</v>
      </c>
      <c r="DE28" s="660"/>
      <c r="DF28" s="660"/>
      <c r="DG28" s="660"/>
      <c r="DH28" s="660"/>
      <c r="DI28" s="660"/>
      <c r="DJ28" s="660"/>
      <c r="DK28" s="661"/>
      <c r="DL28" s="668">
        <v>1979256</v>
      </c>
      <c r="DM28" s="660"/>
      <c r="DN28" s="660"/>
      <c r="DO28" s="660"/>
      <c r="DP28" s="660"/>
      <c r="DQ28" s="660"/>
      <c r="DR28" s="660"/>
      <c r="DS28" s="660"/>
      <c r="DT28" s="660"/>
      <c r="DU28" s="660"/>
      <c r="DV28" s="661"/>
      <c r="DW28" s="664">
        <v>14.8</v>
      </c>
      <c r="DX28" s="693"/>
      <c r="DY28" s="693"/>
      <c r="DZ28" s="693"/>
      <c r="EA28" s="693"/>
      <c r="EB28" s="693"/>
      <c r="EC28" s="694"/>
    </row>
    <row r="29" spans="2:133" ht="11.25" customHeight="1">
      <c r="B29" s="656" t="s">
        <v>295</v>
      </c>
      <c r="C29" s="657"/>
      <c r="D29" s="657"/>
      <c r="E29" s="657"/>
      <c r="F29" s="657"/>
      <c r="G29" s="657"/>
      <c r="H29" s="657"/>
      <c r="I29" s="657"/>
      <c r="J29" s="657"/>
      <c r="K29" s="657"/>
      <c r="L29" s="657"/>
      <c r="M29" s="657"/>
      <c r="N29" s="657"/>
      <c r="O29" s="657"/>
      <c r="P29" s="657"/>
      <c r="Q29" s="658"/>
      <c r="R29" s="659">
        <v>1473374</v>
      </c>
      <c r="S29" s="660"/>
      <c r="T29" s="660"/>
      <c r="U29" s="660"/>
      <c r="V29" s="660"/>
      <c r="W29" s="660"/>
      <c r="X29" s="660"/>
      <c r="Y29" s="661"/>
      <c r="Z29" s="662">
        <v>6.2</v>
      </c>
      <c r="AA29" s="662"/>
      <c r="AB29" s="662"/>
      <c r="AC29" s="662"/>
      <c r="AD29" s="663" t="s">
        <v>236</v>
      </c>
      <c r="AE29" s="663"/>
      <c r="AF29" s="663"/>
      <c r="AG29" s="663"/>
      <c r="AH29" s="663"/>
      <c r="AI29" s="663"/>
      <c r="AJ29" s="663"/>
      <c r="AK29" s="663"/>
      <c r="AL29" s="664" t="s">
        <v>231</v>
      </c>
      <c r="AM29" s="665"/>
      <c r="AN29" s="665"/>
      <c r="AO29" s="666"/>
      <c r="AP29" s="638" t="s">
        <v>213</v>
      </c>
      <c r="AQ29" s="639"/>
      <c r="AR29" s="639"/>
      <c r="AS29" s="639"/>
      <c r="AT29" s="639"/>
      <c r="AU29" s="639"/>
      <c r="AV29" s="639"/>
      <c r="AW29" s="639"/>
      <c r="AX29" s="639"/>
      <c r="AY29" s="639"/>
      <c r="AZ29" s="639"/>
      <c r="BA29" s="639"/>
      <c r="BB29" s="639"/>
      <c r="BC29" s="639"/>
      <c r="BD29" s="639"/>
      <c r="BE29" s="639"/>
      <c r="BF29" s="640"/>
      <c r="BG29" s="638" t="s">
        <v>296</v>
      </c>
      <c r="BH29" s="699"/>
      <c r="BI29" s="699"/>
      <c r="BJ29" s="699"/>
      <c r="BK29" s="699"/>
      <c r="BL29" s="699"/>
      <c r="BM29" s="699"/>
      <c r="BN29" s="699"/>
      <c r="BO29" s="699"/>
      <c r="BP29" s="699"/>
      <c r="BQ29" s="700"/>
      <c r="BR29" s="638" t="s">
        <v>297</v>
      </c>
      <c r="BS29" s="699"/>
      <c r="BT29" s="699"/>
      <c r="BU29" s="699"/>
      <c r="BV29" s="699"/>
      <c r="BW29" s="699"/>
      <c r="BX29" s="699"/>
      <c r="BY29" s="699"/>
      <c r="BZ29" s="699"/>
      <c r="CA29" s="699"/>
      <c r="CB29" s="700"/>
      <c r="CD29" s="722" t="s">
        <v>298</v>
      </c>
      <c r="CE29" s="723"/>
      <c r="CF29" s="674" t="s">
        <v>299</v>
      </c>
      <c r="CG29" s="675"/>
      <c r="CH29" s="675"/>
      <c r="CI29" s="675"/>
      <c r="CJ29" s="675"/>
      <c r="CK29" s="675"/>
      <c r="CL29" s="675"/>
      <c r="CM29" s="675"/>
      <c r="CN29" s="675"/>
      <c r="CO29" s="675"/>
      <c r="CP29" s="675"/>
      <c r="CQ29" s="676"/>
      <c r="CR29" s="659">
        <v>2121035</v>
      </c>
      <c r="CS29" s="695"/>
      <c r="CT29" s="695"/>
      <c r="CU29" s="695"/>
      <c r="CV29" s="695"/>
      <c r="CW29" s="695"/>
      <c r="CX29" s="695"/>
      <c r="CY29" s="696"/>
      <c r="CZ29" s="664">
        <v>9.4</v>
      </c>
      <c r="DA29" s="693"/>
      <c r="DB29" s="693"/>
      <c r="DC29" s="697"/>
      <c r="DD29" s="668">
        <v>2035496</v>
      </c>
      <c r="DE29" s="695"/>
      <c r="DF29" s="695"/>
      <c r="DG29" s="695"/>
      <c r="DH29" s="695"/>
      <c r="DI29" s="695"/>
      <c r="DJ29" s="695"/>
      <c r="DK29" s="696"/>
      <c r="DL29" s="668">
        <v>1979113</v>
      </c>
      <c r="DM29" s="695"/>
      <c r="DN29" s="695"/>
      <c r="DO29" s="695"/>
      <c r="DP29" s="695"/>
      <c r="DQ29" s="695"/>
      <c r="DR29" s="695"/>
      <c r="DS29" s="695"/>
      <c r="DT29" s="695"/>
      <c r="DU29" s="695"/>
      <c r="DV29" s="696"/>
      <c r="DW29" s="664">
        <v>14.8</v>
      </c>
      <c r="DX29" s="693"/>
      <c r="DY29" s="693"/>
      <c r="DZ29" s="693"/>
      <c r="EA29" s="693"/>
      <c r="EB29" s="693"/>
      <c r="EC29" s="694"/>
    </row>
    <row r="30" spans="2:133" ht="11.25" customHeight="1">
      <c r="B30" s="656" t="s">
        <v>300</v>
      </c>
      <c r="C30" s="657"/>
      <c r="D30" s="657"/>
      <c r="E30" s="657"/>
      <c r="F30" s="657"/>
      <c r="G30" s="657"/>
      <c r="H30" s="657"/>
      <c r="I30" s="657"/>
      <c r="J30" s="657"/>
      <c r="K30" s="657"/>
      <c r="L30" s="657"/>
      <c r="M30" s="657"/>
      <c r="N30" s="657"/>
      <c r="O30" s="657"/>
      <c r="P30" s="657"/>
      <c r="Q30" s="658"/>
      <c r="R30" s="659">
        <v>30255</v>
      </c>
      <c r="S30" s="660"/>
      <c r="T30" s="660"/>
      <c r="U30" s="660"/>
      <c r="V30" s="660"/>
      <c r="W30" s="660"/>
      <c r="X30" s="660"/>
      <c r="Y30" s="661"/>
      <c r="Z30" s="662">
        <v>0.1</v>
      </c>
      <c r="AA30" s="662"/>
      <c r="AB30" s="662"/>
      <c r="AC30" s="662"/>
      <c r="AD30" s="663" t="s">
        <v>120</v>
      </c>
      <c r="AE30" s="663"/>
      <c r="AF30" s="663"/>
      <c r="AG30" s="663"/>
      <c r="AH30" s="663"/>
      <c r="AI30" s="663"/>
      <c r="AJ30" s="663"/>
      <c r="AK30" s="663"/>
      <c r="AL30" s="664" t="s">
        <v>236</v>
      </c>
      <c r="AM30" s="665"/>
      <c r="AN30" s="665"/>
      <c r="AO30" s="666"/>
      <c r="AP30" s="707" t="s">
        <v>301</v>
      </c>
      <c r="AQ30" s="708"/>
      <c r="AR30" s="708"/>
      <c r="AS30" s="708"/>
      <c r="AT30" s="713" t="s">
        <v>302</v>
      </c>
      <c r="AU30" s="210"/>
      <c r="AV30" s="210"/>
      <c r="AW30" s="210"/>
      <c r="AX30" s="645" t="s">
        <v>177</v>
      </c>
      <c r="AY30" s="646"/>
      <c r="AZ30" s="646"/>
      <c r="BA30" s="646"/>
      <c r="BB30" s="646"/>
      <c r="BC30" s="646"/>
      <c r="BD30" s="646"/>
      <c r="BE30" s="646"/>
      <c r="BF30" s="647"/>
      <c r="BG30" s="719">
        <v>98.9</v>
      </c>
      <c r="BH30" s="720"/>
      <c r="BI30" s="720"/>
      <c r="BJ30" s="720"/>
      <c r="BK30" s="720"/>
      <c r="BL30" s="720"/>
      <c r="BM30" s="654">
        <v>95.6</v>
      </c>
      <c r="BN30" s="720"/>
      <c r="BO30" s="720"/>
      <c r="BP30" s="720"/>
      <c r="BQ30" s="721"/>
      <c r="BR30" s="719">
        <v>98.7</v>
      </c>
      <c r="BS30" s="720"/>
      <c r="BT30" s="720"/>
      <c r="BU30" s="720"/>
      <c r="BV30" s="720"/>
      <c r="BW30" s="720"/>
      <c r="BX30" s="654">
        <v>93.6</v>
      </c>
      <c r="BY30" s="720"/>
      <c r="BZ30" s="720"/>
      <c r="CA30" s="720"/>
      <c r="CB30" s="721"/>
      <c r="CD30" s="724"/>
      <c r="CE30" s="725"/>
      <c r="CF30" s="674" t="s">
        <v>303</v>
      </c>
      <c r="CG30" s="675"/>
      <c r="CH30" s="675"/>
      <c r="CI30" s="675"/>
      <c r="CJ30" s="675"/>
      <c r="CK30" s="675"/>
      <c r="CL30" s="675"/>
      <c r="CM30" s="675"/>
      <c r="CN30" s="675"/>
      <c r="CO30" s="675"/>
      <c r="CP30" s="675"/>
      <c r="CQ30" s="676"/>
      <c r="CR30" s="659">
        <v>1949928</v>
      </c>
      <c r="CS30" s="660"/>
      <c r="CT30" s="660"/>
      <c r="CU30" s="660"/>
      <c r="CV30" s="660"/>
      <c r="CW30" s="660"/>
      <c r="CX30" s="660"/>
      <c r="CY30" s="661"/>
      <c r="CZ30" s="664">
        <v>8.6</v>
      </c>
      <c r="DA30" s="693"/>
      <c r="DB30" s="693"/>
      <c r="DC30" s="697"/>
      <c r="DD30" s="668">
        <v>1873781</v>
      </c>
      <c r="DE30" s="660"/>
      <c r="DF30" s="660"/>
      <c r="DG30" s="660"/>
      <c r="DH30" s="660"/>
      <c r="DI30" s="660"/>
      <c r="DJ30" s="660"/>
      <c r="DK30" s="661"/>
      <c r="DL30" s="668">
        <v>1817398</v>
      </c>
      <c r="DM30" s="660"/>
      <c r="DN30" s="660"/>
      <c r="DO30" s="660"/>
      <c r="DP30" s="660"/>
      <c r="DQ30" s="660"/>
      <c r="DR30" s="660"/>
      <c r="DS30" s="660"/>
      <c r="DT30" s="660"/>
      <c r="DU30" s="660"/>
      <c r="DV30" s="661"/>
      <c r="DW30" s="664">
        <v>13.6</v>
      </c>
      <c r="DX30" s="693"/>
      <c r="DY30" s="693"/>
      <c r="DZ30" s="693"/>
      <c r="EA30" s="693"/>
      <c r="EB30" s="693"/>
      <c r="EC30" s="694"/>
    </row>
    <row r="31" spans="2:133" ht="11.25" customHeight="1">
      <c r="B31" s="656" t="s">
        <v>304</v>
      </c>
      <c r="C31" s="657"/>
      <c r="D31" s="657"/>
      <c r="E31" s="657"/>
      <c r="F31" s="657"/>
      <c r="G31" s="657"/>
      <c r="H31" s="657"/>
      <c r="I31" s="657"/>
      <c r="J31" s="657"/>
      <c r="K31" s="657"/>
      <c r="L31" s="657"/>
      <c r="M31" s="657"/>
      <c r="N31" s="657"/>
      <c r="O31" s="657"/>
      <c r="P31" s="657"/>
      <c r="Q31" s="658"/>
      <c r="R31" s="659">
        <v>201137</v>
      </c>
      <c r="S31" s="660"/>
      <c r="T31" s="660"/>
      <c r="U31" s="660"/>
      <c r="V31" s="660"/>
      <c r="W31" s="660"/>
      <c r="X31" s="660"/>
      <c r="Y31" s="661"/>
      <c r="Z31" s="662">
        <v>0.8</v>
      </c>
      <c r="AA31" s="662"/>
      <c r="AB31" s="662"/>
      <c r="AC31" s="662"/>
      <c r="AD31" s="663" t="s">
        <v>129</v>
      </c>
      <c r="AE31" s="663"/>
      <c r="AF31" s="663"/>
      <c r="AG31" s="663"/>
      <c r="AH31" s="663"/>
      <c r="AI31" s="663"/>
      <c r="AJ31" s="663"/>
      <c r="AK31" s="663"/>
      <c r="AL31" s="664" t="s">
        <v>120</v>
      </c>
      <c r="AM31" s="665"/>
      <c r="AN31" s="665"/>
      <c r="AO31" s="666"/>
      <c r="AP31" s="709"/>
      <c r="AQ31" s="710"/>
      <c r="AR31" s="710"/>
      <c r="AS31" s="710"/>
      <c r="AT31" s="714"/>
      <c r="AU31" s="209" t="s">
        <v>305</v>
      </c>
      <c r="AV31" s="209"/>
      <c r="AW31" s="209"/>
      <c r="AX31" s="656" t="s">
        <v>306</v>
      </c>
      <c r="AY31" s="657"/>
      <c r="AZ31" s="657"/>
      <c r="BA31" s="657"/>
      <c r="BB31" s="657"/>
      <c r="BC31" s="657"/>
      <c r="BD31" s="657"/>
      <c r="BE31" s="657"/>
      <c r="BF31" s="658"/>
      <c r="BG31" s="716">
        <v>99.1</v>
      </c>
      <c r="BH31" s="695"/>
      <c r="BI31" s="695"/>
      <c r="BJ31" s="695"/>
      <c r="BK31" s="695"/>
      <c r="BL31" s="695"/>
      <c r="BM31" s="665">
        <v>95.7</v>
      </c>
      <c r="BN31" s="717"/>
      <c r="BO31" s="717"/>
      <c r="BP31" s="717"/>
      <c r="BQ31" s="718"/>
      <c r="BR31" s="716">
        <v>98.8</v>
      </c>
      <c r="BS31" s="695"/>
      <c r="BT31" s="695"/>
      <c r="BU31" s="695"/>
      <c r="BV31" s="695"/>
      <c r="BW31" s="695"/>
      <c r="BX31" s="665">
        <v>94.1</v>
      </c>
      <c r="BY31" s="717"/>
      <c r="BZ31" s="717"/>
      <c r="CA31" s="717"/>
      <c r="CB31" s="718"/>
      <c r="CD31" s="724"/>
      <c r="CE31" s="725"/>
      <c r="CF31" s="674" t="s">
        <v>307</v>
      </c>
      <c r="CG31" s="675"/>
      <c r="CH31" s="675"/>
      <c r="CI31" s="675"/>
      <c r="CJ31" s="675"/>
      <c r="CK31" s="675"/>
      <c r="CL31" s="675"/>
      <c r="CM31" s="675"/>
      <c r="CN31" s="675"/>
      <c r="CO31" s="675"/>
      <c r="CP31" s="675"/>
      <c r="CQ31" s="676"/>
      <c r="CR31" s="659">
        <v>171107</v>
      </c>
      <c r="CS31" s="695"/>
      <c r="CT31" s="695"/>
      <c r="CU31" s="695"/>
      <c r="CV31" s="695"/>
      <c r="CW31" s="695"/>
      <c r="CX31" s="695"/>
      <c r="CY31" s="696"/>
      <c r="CZ31" s="664">
        <v>0.8</v>
      </c>
      <c r="DA31" s="693"/>
      <c r="DB31" s="693"/>
      <c r="DC31" s="697"/>
      <c r="DD31" s="668">
        <v>161715</v>
      </c>
      <c r="DE31" s="695"/>
      <c r="DF31" s="695"/>
      <c r="DG31" s="695"/>
      <c r="DH31" s="695"/>
      <c r="DI31" s="695"/>
      <c r="DJ31" s="695"/>
      <c r="DK31" s="696"/>
      <c r="DL31" s="668">
        <v>161715</v>
      </c>
      <c r="DM31" s="695"/>
      <c r="DN31" s="695"/>
      <c r="DO31" s="695"/>
      <c r="DP31" s="695"/>
      <c r="DQ31" s="695"/>
      <c r="DR31" s="695"/>
      <c r="DS31" s="695"/>
      <c r="DT31" s="695"/>
      <c r="DU31" s="695"/>
      <c r="DV31" s="696"/>
      <c r="DW31" s="664">
        <v>1.2</v>
      </c>
      <c r="DX31" s="693"/>
      <c r="DY31" s="693"/>
      <c r="DZ31" s="693"/>
      <c r="EA31" s="693"/>
      <c r="EB31" s="693"/>
      <c r="EC31" s="694"/>
    </row>
    <row r="32" spans="2:133" ht="11.25" customHeight="1">
      <c r="B32" s="656" t="s">
        <v>308</v>
      </c>
      <c r="C32" s="657"/>
      <c r="D32" s="657"/>
      <c r="E32" s="657"/>
      <c r="F32" s="657"/>
      <c r="G32" s="657"/>
      <c r="H32" s="657"/>
      <c r="I32" s="657"/>
      <c r="J32" s="657"/>
      <c r="K32" s="657"/>
      <c r="L32" s="657"/>
      <c r="M32" s="657"/>
      <c r="N32" s="657"/>
      <c r="O32" s="657"/>
      <c r="P32" s="657"/>
      <c r="Q32" s="658"/>
      <c r="R32" s="659">
        <v>719643</v>
      </c>
      <c r="S32" s="660"/>
      <c r="T32" s="660"/>
      <c r="U32" s="660"/>
      <c r="V32" s="660"/>
      <c r="W32" s="660"/>
      <c r="X32" s="660"/>
      <c r="Y32" s="661"/>
      <c r="Z32" s="662">
        <v>3</v>
      </c>
      <c r="AA32" s="662"/>
      <c r="AB32" s="662"/>
      <c r="AC32" s="662"/>
      <c r="AD32" s="663" t="s">
        <v>236</v>
      </c>
      <c r="AE32" s="663"/>
      <c r="AF32" s="663"/>
      <c r="AG32" s="663"/>
      <c r="AH32" s="663"/>
      <c r="AI32" s="663"/>
      <c r="AJ32" s="663"/>
      <c r="AK32" s="663"/>
      <c r="AL32" s="664" t="s">
        <v>120</v>
      </c>
      <c r="AM32" s="665"/>
      <c r="AN32" s="665"/>
      <c r="AO32" s="666"/>
      <c r="AP32" s="711"/>
      <c r="AQ32" s="712"/>
      <c r="AR32" s="712"/>
      <c r="AS32" s="712"/>
      <c r="AT32" s="715"/>
      <c r="AU32" s="211"/>
      <c r="AV32" s="211"/>
      <c r="AW32" s="211"/>
      <c r="AX32" s="704" t="s">
        <v>309</v>
      </c>
      <c r="AY32" s="705"/>
      <c r="AZ32" s="705"/>
      <c r="BA32" s="705"/>
      <c r="BB32" s="705"/>
      <c r="BC32" s="705"/>
      <c r="BD32" s="705"/>
      <c r="BE32" s="705"/>
      <c r="BF32" s="706"/>
      <c r="BG32" s="728">
        <v>98.8</v>
      </c>
      <c r="BH32" s="729"/>
      <c r="BI32" s="729"/>
      <c r="BJ32" s="729"/>
      <c r="BK32" s="729"/>
      <c r="BL32" s="729"/>
      <c r="BM32" s="730">
        <v>95.5</v>
      </c>
      <c r="BN32" s="729"/>
      <c r="BO32" s="729"/>
      <c r="BP32" s="729"/>
      <c r="BQ32" s="731"/>
      <c r="BR32" s="728">
        <v>98.5</v>
      </c>
      <c r="BS32" s="729"/>
      <c r="BT32" s="729"/>
      <c r="BU32" s="729"/>
      <c r="BV32" s="729"/>
      <c r="BW32" s="729"/>
      <c r="BX32" s="730">
        <v>92.6</v>
      </c>
      <c r="BY32" s="729"/>
      <c r="BZ32" s="729"/>
      <c r="CA32" s="729"/>
      <c r="CB32" s="731"/>
      <c r="CD32" s="726"/>
      <c r="CE32" s="727"/>
      <c r="CF32" s="674" t="s">
        <v>310</v>
      </c>
      <c r="CG32" s="675"/>
      <c r="CH32" s="675"/>
      <c r="CI32" s="675"/>
      <c r="CJ32" s="675"/>
      <c r="CK32" s="675"/>
      <c r="CL32" s="675"/>
      <c r="CM32" s="675"/>
      <c r="CN32" s="675"/>
      <c r="CO32" s="675"/>
      <c r="CP32" s="675"/>
      <c r="CQ32" s="676"/>
      <c r="CR32" s="659">
        <v>143</v>
      </c>
      <c r="CS32" s="660"/>
      <c r="CT32" s="660"/>
      <c r="CU32" s="660"/>
      <c r="CV32" s="660"/>
      <c r="CW32" s="660"/>
      <c r="CX32" s="660"/>
      <c r="CY32" s="661"/>
      <c r="CZ32" s="664">
        <v>0</v>
      </c>
      <c r="DA32" s="693"/>
      <c r="DB32" s="693"/>
      <c r="DC32" s="697"/>
      <c r="DD32" s="668">
        <v>143</v>
      </c>
      <c r="DE32" s="660"/>
      <c r="DF32" s="660"/>
      <c r="DG32" s="660"/>
      <c r="DH32" s="660"/>
      <c r="DI32" s="660"/>
      <c r="DJ32" s="660"/>
      <c r="DK32" s="661"/>
      <c r="DL32" s="668">
        <v>143</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311</v>
      </c>
      <c r="C33" s="657"/>
      <c r="D33" s="657"/>
      <c r="E33" s="657"/>
      <c r="F33" s="657"/>
      <c r="G33" s="657"/>
      <c r="H33" s="657"/>
      <c r="I33" s="657"/>
      <c r="J33" s="657"/>
      <c r="K33" s="657"/>
      <c r="L33" s="657"/>
      <c r="M33" s="657"/>
      <c r="N33" s="657"/>
      <c r="O33" s="657"/>
      <c r="P33" s="657"/>
      <c r="Q33" s="658"/>
      <c r="R33" s="659">
        <v>752264</v>
      </c>
      <c r="S33" s="660"/>
      <c r="T33" s="660"/>
      <c r="U33" s="660"/>
      <c r="V33" s="660"/>
      <c r="W33" s="660"/>
      <c r="X33" s="660"/>
      <c r="Y33" s="661"/>
      <c r="Z33" s="662">
        <v>3.2</v>
      </c>
      <c r="AA33" s="662"/>
      <c r="AB33" s="662"/>
      <c r="AC33" s="662"/>
      <c r="AD33" s="663" t="s">
        <v>120</v>
      </c>
      <c r="AE33" s="663"/>
      <c r="AF33" s="663"/>
      <c r="AG33" s="663"/>
      <c r="AH33" s="663"/>
      <c r="AI33" s="663"/>
      <c r="AJ33" s="663"/>
      <c r="AK33" s="663"/>
      <c r="AL33" s="664" t="s">
        <v>231</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312</v>
      </c>
      <c r="CE33" s="675"/>
      <c r="CF33" s="675"/>
      <c r="CG33" s="675"/>
      <c r="CH33" s="675"/>
      <c r="CI33" s="675"/>
      <c r="CJ33" s="675"/>
      <c r="CK33" s="675"/>
      <c r="CL33" s="675"/>
      <c r="CM33" s="675"/>
      <c r="CN33" s="675"/>
      <c r="CO33" s="675"/>
      <c r="CP33" s="675"/>
      <c r="CQ33" s="676"/>
      <c r="CR33" s="659">
        <v>8063463</v>
      </c>
      <c r="CS33" s="695"/>
      <c r="CT33" s="695"/>
      <c r="CU33" s="695"/>
      <c r="CV33" s="695"/>
      <c r="CW33" s="695"/>
      <c r="CX33" s="695"/>
      <c r="CY33" s="696"/>
      <c r="CZ33" s="664">
        <v>35.700000000000003</v>
      </c>
      <c r="DA33" s="693"/>
      <c r="DB33" s="693"/>
      <c r="DC33" s="697"/>
      <c r="DD33" s="668">
        <v>6288878</v>
      </c>
      <c r="DE33" s="695"/>
      <c r="DF33" s="695"/>
      <c r="DG33" s="695"/>
      <c r="DH33" s="695"/>
      <c r="DI33" s="695"/>
      <c r="DJ33" s="695"/>
      <c r="DK33" s="696"/>
      <c r="DL33" s="668">
        <v>4992052</v>
      </c>
      <c r="DM33" s="695"/>
      <c r="DN33" s="695"/>
      <c r="DO33" s="695"/>
      <c r="DP33" s="695"/>
      <c r="DQ33" s="695"/>
      <c r="DR33" s="695"/>
      <c r="DS33" s="695"/>
      <c r="DT33" s="695"/>
      <c r="DU33" s="695"/>
      <c r="DV33" s="696"/>
      <c r="DW33" s="664">
        <v>37.299999999999997</v>
      </c>
      <c r="DX33" s="693"/>
      <c r="DY33" s="693"/>
      <c r="DZ33" s="693"/>
      <c r="EA33" s="693"/>
      <c r="EB33" s="693"/>
      <c r="EC33" s="694"/>
    </row>
    <row r="34" spans="2:133" ht="11.25" customHeight="1">
      <c r="B34" s="656" t="s">
        <v>313</v>
      </c>
      <c r="C34" s="657"/>
      <c r="D34" s="657"/>
      <c r="E34" s="657"/>
      <c r="F34" s="657"/>
      <c r="G34" s="657"/>
      <c r="H34" s="657"/>
      <c r="I34" s="657"/>
      <c r="J34" s="657"/>
      <c r="K34" s="657"/>
      <c r="L34" s="657"/>
      <c r="M34" s="657"/>
      <c r="N34" s="657"/>
      <c r="O34" s="657"/>
      <c r="P34" s="657"/>
      <c r="Q34" s="658"/>
      <c r="R34" s="659">
        <v>507979</v>
      </c>
      <c r="S34" s="660"/>
      <c r="T34" s="660"/>
      <c r="U34" s="660"/>
      <c r="V34" s="660"/>
      <c r="W34" s="660"/>
      <c r="X34" s="660"/>
      <c r="Y34" s="661"/>
      <c r="Z34" s="662">
        <v>2.1</v>
      </c>
      <c r="AA34" s="662"/>
      <c r="AB34" s="662"/>
      <c r="AC34" s="662"/>
      <c r="AD34" s="663">
        <v>3101</v>
      </c>
      <c r="AE34" s="663"/>
      <c r="AF34" s="663"/>
      <c r="AG34" s="663"/>
      <c r="AH34" s="663"/>
      <c r="AI34" s="663"/>
      <c r="AJ34" s="663"/>
      <c r="AK34" s="663"/>
      <c r="AL34" s="664">
        <v>0</v>
      </c>
      <c r="AM34" s="665"/>
      <c r="AN34" s="665"/>
      <c r="AO34" s="666"/>
      <c r="AP34" s="214"/>
      <c r="AQ34" s="638" t="s">
        <v>314</v>
      </c>
      <c r="AR34" s="639"/>
      <c r="AS34" s="639"/>
      <c r="AT34" s="639"/>
      <c r="AU34" s="639"/>
      <c r="AV34" s="639"/>
      <c r="AW34" s="639"/>
      <c r="AX34" s="639"/>
      <c r="AY34" s="639"/>
      <c r="AZ34" s="639"/>
      <c r="BA34" s="639"/>
      <c r="BB34" s="639"/>
      <c r="BC34" s="639"/>
      <c r="BD34" s="639"/>
      <c r="BE34" s="639"/>
      <c r="BF34" s="640"/>
      <c r="BG34" s="638" t="s">
        <v>315</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316</v>
      </c>
      <c r="CE34" s="675"/>
      <c r="CF34" s="675"/>
      <c r="CG34" s="675"/>
      <c r="CH34" s="675"/>
      <c r="CI34" s="675"/>
      <c r="CJ34" s="675"/>
      <c r="CK34" s="675"/>
      <c r="CL34" s="675"/>
      <c r="CM34" s="675"/>
      <c r="CN34" s="675"/>
      <c r="CO34" s="675"/>
      <c r="CP34" s="675"/>
      <c r="CQ34" s="676"/>
      <c r="CR34" s="659">
        <v>3036274</v>
      </c>
      <c r="CS34" s="660"/>
      <c r="CT34" s="660"/>
      <c r="CU34" s="660"/>
      <c r="CV34" s="660"/>
      <c r="CW34" s="660"/>
      <c r="CX34" s="660"/>
      <c r="CY34" s="661"/>
      <c r="CZ34" s="664">
        <v>13.4</v>
      </c>
      <c r="DA34" s="693"/>
      <c r="DB34" s="693"/>
      <c r="DC34" s="697"/>
      <c r="DD34" s="668">
        <v>2057671</v>
      </c>
      <c r="DE34" s="660"/>
      <c r="DF34" s="660"/>
      <c r="DG34" s="660"/>
      <c r="DH34" s="660"/>
      <c r="DI34" s="660"/>
      <c r="DJ34" s="660"/>
      <c r="DK34" s="661"/>
      <c r="DL34" s="668">
        <v>1604509</v>
      </c>
      <c r="DM34" s="660"/>
      <c r="DN34" s="660"/>
      <c r="DO34" s="660"/>
      <c r="DP34" s="660"/>
      <c r="DQ34" s="660"/>
      <c r="DR34" s="660"/>
      <c r="DS34" s="660"/>
      <c r="DT34" s="660"/>
      <c r="DU34" s="660"/>
      <c r="DV34" s="661"/>
      <c r="DW34" s="664">
        <v>12</v>
      </c>
      <c r="DX34" s="693"/>
      <c r="DY34" s="693"/>
      <c r="DZ34" s="693"/>
      <c r="EA34" s="693"/>
      <c r="EB34" s="693"/>
      <c r="EC34" s="694"/>
    </row>
    <row r="35" spans="2:133" ht="11.25" customHeight="1">
      <c r="B35" s="656" t="s">
        <v>317</v>
      </c>
      <c r="C35" s="657"/>
      <c r="D35" s="657"/>
      <c r="E35" s="657"/>
      <c r="F35" s="657"/>
      <c r="G35" s="657"/>
      <c r="H35" s="657"/>
      <c r="I35" s="657"/>
      <c r="J35" s="657"/>
      <c r="K35" s="657"/>
      <c r="L35" s="657"/>
      <c r="M35" s="657"/>
      <c r="N35" s="657"/>
      <c r="O35" s="657"/>
      <c r="P35" s="657"/>
      <c r="Q35" s="658"/>
      <c r="R35" s="659">
        <v>2102839</v>
      </c>
      <c r="S35" s="660"/>
      <c r="T35" s="660"/>
      <c r="U35" s="660"/>
      <c r="V35" s="660"/>
      <c r="W35" s="660"/>
      <c r="X35" s="660"/>
      <c r="Y35" s="661"/>
      <c r="Z35" s="662">
        <v>8.9</v>
      </c>
      <c r="AA35" s="662"/>
      <c r="AB35" s="662"/>
      <c r="AC35" s="662"/>
      <c r="AD35" s="663" t="s">
        <v>236</v>
      </c>
      <c r="AE35" s="663"/>
      <c r="AF35" s="663"/>
      <c r="AG35" s="663"/>
      <c r="AH35" s="663"/>
      <c r="AI35" s="663"/>
      <c r="AJ35" s="663"/>
      <c r="AK35" s="663"/>
      <c r="AL35" s="664" t="s">
        <v>236</v>
      </c>
      <c r="AM35" s="665"/>
      <c r="AN35" s="665"/>
      <c r="AO35" s="666"/>
      <c r="AP35" s="214"/>
      <c r="AQ35" s="732" t="s">
        <v>318</v>
      </c>
      <c r="AR35" s="733"/>
      <c r="AS35" s="733"/>
      <c r="AT35" s="733"/>
      <c r="AU35" s="733"/>
      <c r="AV35" s="733"/>
      <c r="AW35" s="733"/>
      <c r="AX35" s="733"/>
      <c r="AY35" s="734"/>
      <c r="AZ35" s="648">
        <v>2588777</v>
      </c>
      <c r="BA35" s="649"/>
      <c r="BB35" s="649"/>
      <c r="BC35" s="649"/>
      <c r="BD35" s="649"/>
      <c r="BE35" s="649"/>
      <c r="BF35" s="735"/>
      <c r="BG35" s="670" t="s">
        <v>319</v>
      </c>
      <c r="BH35" s="671"/>
      <c r="BI35" s="671"/>
      <c r="BJ35" s="671"/>
      <c r="BK35" s="671"/>
      <c r="BL35" s="671"/>
      <c r="BM35" s="671"/>
      <c r="BN35" s="671"/>
      <c r="BO35" s="671"/>
      <c r="BP35" s="671"/>
      <c r="BQ35" s="671"/>
      <c r="BR35" s="671"/>
      <c r="BS35" s="671"/>
      <c r="BT35" s="671"/>
      <c r="BU35" s="672"/>
      <c r="BV35" s="648">
        <v>85812</v>
      </c>
      <c r="BW35" s="649"/>
      <c r="BX35" s="649"/>
      <c r="BY35" s="649"/>
      <c r="BZ35" s="649"/>
      <c r="CA35" s="649"/>
      <c r="CB35" s="735"/>
      <c r="CD35" s="674" t="s">
        <v>320</v>
      </c>
      <c r="CE35" s="675"/>
      <c r="CF35" s="675"/>
      <c r="CG35" s="675"/>
      <c r="CH35" s="675"/>
      <c r="CI35" s="675"/>
      <c r="CJ35" s="675"/>
      <c r="CK35" s="675"/>
      <c r="CL35" s="675"/>
      <c r="CM35" s="675"/>
      <c r="CN35" s="675"/>
      <c r="CO35" s="675"/>
      <c r="CP35" s="675"/>
      <c r="CQ35" s="676"/>
      <c r="CR35" s="659">
        <v>200306</v>
      </c>
      <c r="CS35" s="695"/>
      <c r="CT35" s="695"/>
      <c r="CU35" s="695"/>
      <c r="CV35" s="695"/>
      <c r="CW35" s="695"/>
      <c r="CX35" s="695"/>
      <c r="CY35" s="696"/>
      <c r="CZ35" s="664">
        <v>0.9</v>
      </c>
      <c r="DA35" s="693"/>
      <c r="DB35" s="693"/>
      <c r="DC35" s="697"/>
      <c r="DD35" s="668">
        <v>184370</v>
      </c>
      <c r="DE35" s="695"/>
      <c r="DF35" s="695"/>
      <c r="DG35" s="695"/>
      <c r="DH35" s="695"/>
      <c r="DI35" s="695"/>
      <c r="DJ35" s="695"/>
      <c r="DK35" s="696"/>
      <c r="DL35" s="668">
        <v>184370</v>
      </c>
      <c r="DM35" s="695"/>
      <c r="DN35" s="695"/>
      <c r="DO35" s="695"/>
      <c r="DP35" s="695"/>
      <c r="DQ35" s="695"/>
      <c r="DR35" s="695"/>
      <c r="DS35" s="695"/>
      <c r="DT35" s="695"/>
      <c r="DU35" s="695"/>
      <c r="DV35" s="696"/>
      <c r="DW35" s="664">
        <v>1.4</v>
      </c>
      <c r="DX35" s="693"/>
      <c r="DY35" s="693"/>
      <c r="DZ35" s="693"/>
      <c r="EA35" s="693"/>
      <c r="EB35" s="693"/>
      <c r="EC35" s="694"/>
    </row>
    <row r="36" spans="2:133" ht="11.25" customHeight="1">
      <c r="B36" s="656" t="s">
        <v>321</v>
      </c>
      <c r="C36" s="657"/>
      <c r="D36" s="657"/>
      <c r="E36" s="657"/>
      <c r="F36" s="657"/>
      <c r="G36" s="657"/>
      <c r="H36" s="657"/>
      <c r="I36" s="657"/>
      <c r="J36" s="657"/>
      <c r="K36" s="657"/>
      <c r="L36" s="657"/>
      <c r="M36" s="657"/>
      <c r="N36" s="657"/>
      <c r="O36" s="657"/>
      <c r="P36" s="657"/>
      <c r="Q36" s="658"/>
      <c r="R36" s="659" t="s">
        <v>120</v>
      </c>
      <c r="S36" s="660"/>
      <c r="T36" s="660"/>
      <c r="U36" s="660"/>
      <c r="V36" s="660"/>
      <c r="W36" s="660"/>
      <c r="X36" s="660"/>
      <c r="Y36" s="661"/>
      <c r="Z36" s="662" t="s">
        <v>120</v>
      </c>
      <c r="AA36" s="662"/>
      <c r="AB36" s="662"/>
      <c r="AC36" s="662"/>
      <c r="AD36" s="663" t="s">
        <v>120</v>
      </c>
      <c r="AE36" s="663"/>
      <c r="AF36" s="663"/>
      <c r="AG36" s="663"/>
      <c r="AH36" s="663"/>
      <c r="AI36" s="663"/>
      <c r="AJ36" s="663"/>
      <c r="AK36" s="663"/>
      <c r="AL36" s="664" t="s">
        <v>120</v>
      </c>
      <c r="AM36" s="665"/>
      <c r="AN36" s="665"/>
      <c r="AO36" s="666"/>
      <c r="AQ36" s="736" t="s">
        <v>322</v>
      </c>
      <c r="AR36" s="737"/>
      <c r="AS36" s="737"/>
      <c r="AT36" s="737"/>
      <c r="AU36" s="737"/>
      <c r="AV36" s="737"/>
      <c r="AW36" s="737"/>
      <c r="AX36" s="737"/>
      <c r="AY36" s="738"/>
      <c r="AZ36" s="659">
        <v>837282</v>
      </c>
      <c r="BA36" s="660"/>
      <c r="BB36" s="660"/>
      <c r="BC36" s="660"/>
      <c r="BD36" s="695"/>
      <c r="BE36" s="695"/>
      <c r="BF36" s="718"/>
      <c r="BG36" s="674" t="s">
        <v>323</v>
      </c>
      <c r="BH36" s="675"/>
      <c r="BI36" s="675"/>
      <c r="BJ36" s="675"/>
      <c r="BK36" s="675"/>
      <c r="BL36" s="675"/>
      <c r="BM36" s="675"/>
      <c r="BN36" s="675"/>
      <c r="BO36" s="675"/>
      <c r="BP36" s="675"/>
      <c r="BQ36" s="675"/>
      <c r="BR36" s="675"/>
      <c r="BS36" s="675"/>
      <c r="BT36" s="675"/>
      <c r="BU36" s="676"/>
      <c r="BV36" s="659">
        <v>41342</v>
      </c>
      <c r="BW36" s="660"/>
      <c r="BX36" s="660"/>
      <c r="BY36" s="660"/>
      <c r="BZ36" s="660"/>
      <c r="CA36" s="660"/>
      <c r="CB36" s="669"/>
      <c r="CD36" s="674" t="s">
        <v>324</v>
      </c>
      <c r="CE36" s="675"/>
      <c r="CF36" s="675"/>
      <c r="CG36" s="675"/>
      <c r="CH36" s="675"/>
      <c r="CI36" s="675"/>
      <c r="CJ36" s="675"/>
      <c r="CK36" s="675"/>
      <c r="CL36" s="675"/>
      <c r="CM36" s="675"/>
      <c r="CN36" s="675"/>
      <c r="CO36" s="675"/>
      <c r="CP36" s="675"/>
      <c r="CQ36" s="676"/>
      <c r="CR36" s="659">
        <v>2062335</v>
      </c>
      <c r="CS36" s="660"/>
      <c r="CT36" s="660"/>
      <c r="CU36" s="660"/>
      <c r="CV36" s="660"/>
      <c r="CW36" s="660"/>
      <c r="CX36" s="660"/>
      <c r="CY36" s="661"/>
      <c r="CZ36" s="664">
        <v>9.1</v>
      </c>
      <c r="DA36" s="693"/>
      <c r="DB36" s="693"/>
      <c r="DC36" s="697"/>
      <c r="DD36" s="668">
        <v>1793590</v>
      </c>
      <c r="DE36" s="660"/>
      <c r="DF36" s="660"/>
      <c r="DG36" s="660"/>
      <c r="DH36" s="660"/>
      <c r="DI36" s="660"/>
      <c r="DJ36" s="660"/>
      <c r="DK36" s="661"/>
      <c r="DL36" s="668">
        <v>1240125</v>
      </c>
      <c r="DM36" s="660"/>
      <c r="DN36" s="660"/>
      <c r="DO36" s="660"/>
      <c r="DP36" s="660"/>
      <c r="DQ36" s="660"/>
      <c r="DR36" s="660"/>
      <c r="DS36" s="660"/>
      <c r="DT36" s="660"/>
      <c r="DU36" s="660"/>
      <c r="DV36" s="661"/>
      <c r="DW36" s="664">
        <v>9.3000000000000007</v>
      </c>
      <c r="DX36" s="693"/>
      <c r="DY36" s="693"/>
      <c r="DZ36" s="693"/>
      <c r="EA36" s="693"/>
      <c r="EB36" s="693"/>
      <c r="EC36" s="694"/>
    </row>
    <row r="37" spans="2:133" ht="11.25" customHeight="1">
      <c r="B37" s="656" t="s">
        <v>325</v>
      </c>
      <c r="C37" s="657"/>
      <c r="D37" s="657"/>
      <c r="E37" s="657"/>
      <c r="F37" s="657"/>
      <c r="G37" s="657"/>
      <c r="H37" s="657"/>
      <c r="I37" s="657"/>
      <c r="J37" s="657"/>
      <c r="K37" s="657"/>
      <c r="L37" s="657"/>
      <c r="M37" s="657"/>
      <c r="N37" s="657"/>
      <c r="O37" s="657"/>
      <c r="P37" s="657"/>
      <c r="Q37" s="658"/>
      <c r="R37" s="659">
        <v>800939</v>
      </c>
      <c r="S37" s="660"/>
      <c r="T37" s="660"/>
      <c r="U37" s="660"/>
      <c r="V37" s="660"/>
      <c r="W37" s="660"/>
      <c r="X37" s="660"/>
      <c r="Y37" s="661"/>
      <c r="Z37" s="662">
        <v>3.4</v>
      </c>
      <c r="AA37" s="662"/>
      <c r="AB37" s="662"/>
      <c r="AC37" s="662"/>
      <c r="AD37" s="663" t="s">
        <v>236</v>
      </c>
      <c r="AE37" s="663"/>
      <c r="AF37" s="663"/>
      <c r="AG37" s="663"/>
      <c r="AH37" s="663"/>
      <c r="AI37" s="663"/>
      <c r="AJ37" s="663"/>
      <c r="AK37" s="663"/>
      <c r="AL37" s="664" t="s">
        <v>236</v>
      </c>
      <c r="AM37" s="665"/>
      <c r="AN37" s="665"/>
      <c r="AO37" s="666"/>
      <c r="AQ37" s="736" t="s">
        <v>326</v>
      </c>
      <c r="AR37" s="737"/>
      <c r="AS37" s="737"/>
      <c r="AT37" s="737"/>
      <c r="AU37" s="737"/>
      <c r="AV37" s="737"/>
      <c r="AW37" s="737"/>
      <c r="AX37" s="737"/>
      <c r="AY37" s="738"/>
      <c r="AZ37" s="659">
        <v>176374</v>
      </c>
      <c r="BA37" s="660"/>
      <c r="BB37" s="660"/>
      <c r="BC37" s="660"/>
      <c r="BD37" s="695"/>
      <c r="BE37" s="695"/>
      <c r="BF37" s="718"/>
      <c r="BG37" s="674" t="s">
        <v>327</v>
      </c>
      <c r="BH37" s="675"/>
      <c r="BI37" s="675"/>
      <c r="BJ37" s="675"/>
      <c r="BK37" s="675"/>
      <c r="BL37" s="675"/>
      <c r="BM37" s="675"/>
      <c r="BN37" s="675"/>
      <c r="BO37" s="675"/>
      <c r="BP37" s="675"/>
      <c r="BQ37" s="675"/>
      <c r="BR37" s="675"/>
      <c r="BS37" s="675"/>
      <c r="BT37" s="675"/>
      <c r="BU37" s="676"/>
      <c r="BV37" s="659">
        <v>8158</v>
      </c>
      <c r="BW37" s="660"/>
      <c r="BX37" s="660"/>
      <c r="BY37" s="660"/>
      <c r="BZ37" s="660"/>
      <c r="CA37" s="660"/>
      <c r="CB37" s="669"/>
      <c r="CD37" s="674" t="s">
        <v>328</v>
      </c>
      <c r="CE37" s="675"/>
      <c r="CF37" s="675"/>
      <c r="CG37" s="675"/>
      <c r="CH37" s="675"/>
      <c r="CI37" s="675"/>
      <c r="CJ37" s="675"/>
      <c r="CK37" s="675"/>
      <c r="CL37" s="675"/>
      <c r="CM37" s="675"/>
      <c r="CN37" s="675"/>
      <c r="CO37" s="675"/>
      <c r="CP37" s="675"/>
      <c r="CQ37" s="676"/>
      <c r="CR37" s="659">
        <v>669433</v>
      </c>
      <c r="CS37" s="695"/>
      <c r="CT37" s="695"/>
      <c r="CU37" s="695"/>
      <c r="CV37" s="695"/>
      <c r="CW37" s="695"/>
      <c r="CX37" s="695"/>
      <c r="CY37" s="696"/>
      <c r="CZ37" s="664">
        <v>3</v>
      </c>
      <c r="DA37" s="693"/>
      <c r="DB37" s="693"/>
      <c r="DC37" s="697"/>
      <c r="DD37" s="668">
        <v>669433</v>
      </c>
      <c r="DE37" s="695"/>
      <c r="DF37" s="695"/>
      <c r="DG37" s="695"/>
      <c r="DH37" s="695"/>
      <c r="DI37" s="695"/>
      <c r="DJ37" s="695"/>
      <c r="DK37" s="696"/>
      <c r="DL37" s="668">
        <v>551459</v>
      </c>
      <c r="DM37" s="695"/>
      <c r="DN37" s="695"/>
      <c r="DO37" s="695"/>
      <c r="DP37" s="695"/>
      <c r="DQ37" s="695"/>
      <c r="DR37" s="695"/>
      <c r="DS37" s="695"/>
      <c r="DT37" s="695"/>
      <c r="DU37" s="695"/>
      <c r="DV37" s="696"/>
      <c r="DW37" s="664">
        <v>4.0999999999999996</v>
      </c>
      <c r="DX37" s="693"/>
      <c r="DY37" s="693"/>
      <c r="DZ37" s="693"/>
      <c r="EA37" s="693"/>
      <c r="EB37" s="693"/>
      <c r="EC37" s="694"/>
    </row>
    <row r="38" spans="2:133" ht="11.25" customHeight="1">
      <c r="B38" s="704" t="s">
        <v>329</v>
      </c>
      <c r="C38" s="705"/>
      <c r="D38" s="705"/>
      <c r="E38" s="705"/>
      <c r="F38" s="705"/>
      <c r="G38" s="705"/>
      <c r="H38" s="705"/>
      <c r="I38" s="705"/>
      <c r="J38" s="705"/>
      <c r="K38" s="705"/>
      <c r="L38" s="705"/>
      <c r="M38" s="705"/>
      <c r="N38" s="705"/>
      <c r="O38" s="705"/>
      <c r="P38" s="705"/>
      <c r="Q38" s="706"/>
      <c r="R38" s="739">
        <v>23745928</v>
      </c>
      <c r="S38" s="740"/>
      <c r="T38" s="740"/>
      <c r="U38" s="740"/>
      <c r="V38" s="740"/>
      <c r="W38" s="740"/>
      <c r="X38" s="740"/>
      <c r="Y38" s="741"/>
      <c r="Z38" s="742">
        <v>100</v>
      </c>
      <c r="AA38" s="742"/>
      <c r="AB38" s="742"/>
      <c r="AC38" s="742"/>
      <c r="AD38" s="743">
        <v>12578387</v>
      </c>
      <c r="AE38" s="743"/>
      <c r="AF38" s="743"/>
      <c r="AG38" s="743"/>
      <c r="AH38" s="743"/>
      <c r="AI38" s="743"/>
      <c r="AJ38" s="743"/>
      <c r="AK38" s="743"/>
      <c r="AL38" s="744">
        <v>100</v>
      </c>
      <c r="AM38" s="730"/>
      <c r="AN38" s="730"/>
      <c r="AO38" s="745"/>
      <c r="AQ38" s="736" t="s">
        <v>330</v>
      </c>
      <c r="AR38" s="737"/>
      <c r="AS38" s="737"/>
      <c r="AT38" s="737"/>
      <c r="AU38" s="737"/>
      <c r="AV38" s="737"/>
      <c r="AW38" s="737"/>
      <c r="AX38" s="737"/>
      <c r="AY38" s="738"/>
      <c r="AZ38" s="659">
        <v>10693</v>
      </c>
      <c r="BA38" s="660"/>
      <c r="BB38" s="660"/>
      <c r="BC38" s="660"/>
      <c r="BD38" s="695"/>
      <c r="BE38" s="695"/>
      <c r="BF38" s="718"/>
      <c r="BG38" s="674" t="s">
        <v>331</v>
      </c>
      <c r="BH38" s="675"/>
      <c r="BI38" s="675"/>
      <c r="BJ38" s="675"/>
      <c r="BK38" s="675"/>
      <c r="BL38" s="675"/>
      <c r="BM38" s="675"/>
      <c r="BN38" s="675"/>
      <c r="BO38" s="675"/>
      <c r="BP38" s="675"/>
      <c r="BQ38" s="675"/>
      <c r="BR38" s="675"/>
      <c r="BS38" s="675"/>
      <c r="BT38" s="675"/>
      <c r="BU38" s="676"/>
      <c r="BV38" s="659">
        <v>14047</v>
      </c>
      <c r="BW38" s="660"/>
      <c r="BX38" s="660"/>
      <c r="BY38" s="660"/>
      <c r="BZ38" s="660"/>
      <c r="CA38" s="660"/>
      <c r="CB38" s="669"/>
      <c r="CD38" s="674" t="s">
        <v>332</v>
      </c>
      <c r="CE38" s="675"/>
      <c r="CF38" s="675"/>
      <c r="CG38" s="675"/>
      <c r="CH38" s="675"/>
      <c r="CI38" s="675"/>
      <c r="CJ38" s="675"/>
      <c r="CK38" s="675"/>
      <c r="CL38" s="675"/>
      <c r="CM38" s="675"/>
      <c r="CN38" s="675"/>
      <c r="CO38" s="675"/>
      <c r="CP38" s="675"/>
      <c r="CQ38" s="676"/>
      <c r="CR38" s="659">
        <v>2401710</v>
      </c>
      <c r="CS38" s="660"/>
      <c r="CT38" s="660"/>
      <c r="CU38" s="660"/>
      <c r="CV38" s="660"/>
      <c r="CW38" s="660"/>
      <c r="CX38" s="660"/>
      <c r="CY38" s="661"/>
      <c r="CZ38" s="664">
        <v>10.6</v>
      </c>
      <c r="DA38" s="693"/>
      <c r="DB38" s="693"/>
      <c r="DC38" s="697"/>
      <c r="DD38" s="668">
        <v>2118655</v>
      </c>
      <c r="DE38" s="660"/>
      <c r="DF38" s="660"/>
      <c r="DG38" s="660"/>
      <c r="DH38" s="660"/>
      <c r="DI38" s="660"/>
      <c r="DJ38" s="660"/>
      <c r="DK38" s="661"/>
      <c r="DL38" s="668">
        <v>1963048</v>
      </c>
      <c r="DM38" s="660"/>
      <c r="DN38" s="660"/>
      <c r="DO38" s="660"/>
      <c r="DP38" s="660"/>
      <c r="DQ38" s="660"/>
      <c r="DR38" s="660"/>
      <c r="DS38" s="660"/>
      <c r="DT38" s="660"/>
      <c r="DU38" s="660"/>
      <c r="DV38" s="661"/>
      <c r="DW38" s="664">
        <v>14.7</v>
      </c>
      <c r="DX38" s="693"/>
      <c r="DY38" s="693"/>
      <c r="DZ38" s="693"/>
      <c r="EA38" s="693"/>
      <c r="EB38" s="693"/>
      <c r="EC38" s="694"/>
    </row>
    <row r="39" spans="2:133" ht="11.25" customHeight="1">
      <c r="AQ39" s="736" t="s">
        <v>333</v>
      </c>
      <c r="AR39" s="737"/>
      <c r="AS39" s="737"/>
      <c r="AT39" s="737"/>
      <c r="AU39" s="737"/>
      <c r="AV39" s="737"/>
      <c r="AW39" s="737"/>
      <c r="AX39" s="737"/>
      <c r="AY39" s="738"/>
      <c r="AZ39" s="659" t="s">
        <v>120</v>
      </c>
      <c r="BA39" s="660"/>
      <c r="BB39" s="660"/>
      <c r="BC39" s="660"/>
      <c r="BD39" s="695"/>
      <c r="BE39" s="695"/>
      <c r="BF39" s="718"/>
      <c r="BG39" s="750" t="s">
        <v>334</v>
      </c>
      <c r="BH39" s="751"/>
      <c r="BI39" s="751"/>
      <c r="BJ39" s="751"/>
      <c r="BK39" s="751"/>
      <c r="BL39" s="215"/>
      <c r="BM39" s="675" t="s">
        <v>335</v>
      </c>
      <c r="BN39" s="675"/>
      <c r="BO39" s="675"/>
      <c r="BP39" s="675"/>
      <c r="BQ39" s="675"/>
      <c r="BR39" s="675"/>
      <c r="BS39" s="675"/>
      <c r="BT39" s="675"/>
      <c r="BU39" s="676"/>
      <c r="BV39" s="659">
        <v>93</v>
      </c>
      <c r="BW39" s="660"/>
      <c r="BX39" s="660"/>
      <c r="BY39" s="660"/>
      <c r="BZ39" s="660"/>
      <c r="CA39" s="660"/>
      <c r="CB39" s="669"/>
      <c r="CD39" s="674" t="s">
        <v>336</v>
      </c>
      <c r="CE39" s="675"/>
      <c r="CF39" s="675"/>
      <c r="CG39" s="675"/>
      <c r="CH39" s="675"/>
      <c r="CI39" s="675"/>
      <c r="CJ39" s="675"/>
      <c r="CK39" s="675"/>
      <c r="CL39" s="675"/>
      <c r="CM39" s="675"/>
      <c r="CN39" s="675"/>
      <c r="CO39" s="675"/>
      <c r="CP39" s="675"/>
      <c r="CQ39" s="676"/>
      <c r="CR39" s="659">
        <v>345938</v>
      </c>
      <c r="CS39" s="695"/>
      <c r="CT39" s="695"/>
      <c r="CU39" s="695"/>
      <c r="CV39" s="695"/>
      <c r="CW39" s="695"/>
      <c r="CX39" s="695"/>
      <c r="CY39" s="696"/>
      <c r="CZ39" s="664">
        <v>1.5</v>
      </c>
      <c r="DA39" s="693"/>
      <c r="DB39" s="693"/>
      <c r="DC39" s="697"/>
      <c r="DD39" s="668">
        <v>133692</v>
      </c>
      <c r="DE39" s="695"/>
      <c r="DF39" s="695"/>
      <c r="DG39" s="695"/>
      <c r="DH39" s="695"/>
      <c r="DI39" s="695"/>
      <c r="DJ39" s="695"/>
      <c r="DK39" s="696"/>
      <c r="DL39" s="668" t="s">
        <v>120</v>
      </c>
      <c r="DM39" s="695"/>
      <c r="DN39" s="695"/>
      <c r="DO39" s="695"/>
      <c r="DP39" s="695"/>
      <c r="DQ39" s="695"/>
      <c r="DR39" s="695"/>
      <c r="DS39" s="695"/>
      <c r="DT39" s="695"/>
      <c r="DU39" s="695"/>
      <c r="DV39" s="696"/>
      <c r="DW39" s="664" t="s">
        <v>236</v>
      </c>
      <c r="DX39" s="693"/>
      <c r="DY39" s="693"/>
      <c r="DZ39" s="693"/>
      <c r="EA39" s="693"/>
      <c r="EB39" s="693"/>
      <c r="EC39" s="694"/>
    </row>
    <row r="40" spans="2:133" ht="11.25" customHeight="1">
      <c r="AQ40" s="736" t="s">
        <v>337</v>
      </c>
      <c r="AR40" s="737"/>
      <c r="AS40" s="737"/>
      <c r="AT40" s="737"/>
      <c r="AU40" s="737"/>
      <c r="AV40" s="737"/>
      <c r="AW40" s="737"/>
      <c r="AX40" s="737"/>
      <c r="AY40" s="738"/>
      <c r="AZ40" s="659">
        <v>443326</v>
      </c>
      <c r="BA40" s="660"/>
      <c r="BB40" s="660"/>
      <c r="BC40" s="660"/>
      <c r="BD40" s="695"/>
      <c r="BE40" s="695"/>
      <c r="BF40" s="718"/>
      <c r="BG40" s="750"/>
      <c r="BH40" s="751"/>
      <c r="BI40" s="751"/>
      <c r="BJ40" s="751"/>
      <c r="BK40" s="751"/>
      <c r="BL40" s="215"/>
      <c r="BM40" s="675" t="s">
        <v>338</v>
      </c>
      <c r="BN40" s="675"/>
      <c r="BO40" s="675"/>
      <c r="BP40" s="675"/>
      <c r="BQ40" s="675"/>
      <c r="BR40" s="675"/>
      <c r="BS40" s="675"/>
      <c r="BT40" s="675"/>
      <c r="BU40" s="676"/>
      <c r="BV40" s="659">
        <v>104</v>
      </c>
      <c r="BW40" s="660"/>
      <c r="BX40" s="660"/>
      <c r="BY40" s="660"/>
      <c r="BZ40" s="660"/>
      <c r="CA40" s="660"/>
      <c r="CB40" s="669"/>
      <c r="CD40" s="674" t="s">
        <v>339</v>
      </c>
      <c r="CE40" s="675"/>
      <c r="CF40" s="675"/>
      <c r="CG40" s="675"/>
      <c r="CH40" s="675"/>
      <c r="CI40" s="675"/>
      <c r="CJ40" s="675"/>
      <c r="CK40" s="675"/>
      <c r="CL40" s="675"/>
      <c r="CM40" s="675"/>
      <c r="CN40" s="675"/>
      <c r="CO40" s="675"/>
      <c r="CP40" s="675"/>
      <c r="CQ40" s="676"/>
      <c r="CR40" s="659">
        <v>16900</v>
      </c>
      <c r="CS40" s="660"/>
      <c r="CT40" s="660"/>
      <c r="CU40" s="660"/>
      <c r="CV40" s="660"/>
      <c r="CW40" s="660"/>
      <c r="CX40" s="660"/>
      <c r="CY40" s="661"/>
      <c r="CZ40" s="664">
        <v>0.1</v>
      </c>
      <c r="DA40" s="693"/>
      <c r="DB40" s="693"/>
      <c r="DC40" s="697"/>
      <c r="DD40" s="668">
        <v>900</v>
      </c>
      <c r="DE40" s="660"/>
      <c r="DF40" s="660"/>
      <c r="DG40" s="660"/>
      <c r="DH40" s="660"/>
      <c r="DI40" s="660"/>
      <c r="DJ40" s="660"/>
      <c r="DK40" s="661"/>
      <c r="DL40" s="668" t="s">
        <v>129</v>
      </c>
      <c r="DM40" s="660"/>
      <c r="DN40" s="660"/>
      <c r="DO40" s="660"/>
      <c r="DP40" s="660"/>
      <c r="DQ40" s="660"/>
      <c r="DR40" s="660"/>
      <c r="DS40" s="660"/>
      <c r="DT40" s="660"/>
      <c r="DU40" s="660"/>
      <c r="DV40" s="661"/>
      <c r="DW40" s="664" t="s">
        <v>120</v>
      </c>
      <c r="DX40" s="693"/>
      <c r="DY40" s="693"/>
      <c r="DZ40" s="693"/>
      <c r="EA40" s="693"/>
      <c r="EB40" s="693"/>
      <c r="EC40" s="694"/>
    </row>
    <row r="41" spans="2:133" ht="11.25" customHeight="1">
      <c r="AQ41" s="746" t="s">
        <v>340</v>
      </c>
      <c r="AR41" s="747"/>
      <c r="AS41" s="747"/>
      <c r="AT41" s="747"/>
      <c r="AU41" s="747"/>
      <c r="AV41" s="747"/>
      <c r="AW41" s="747"/>
      <c r="AX41" s="747"/>
      <c r="AY41" s="748"/>
      <c r="AZ41" s="739">
        <v>1121102</v>
      </c>
      <c r="BA41" s="740"/>
      <c r="BB41" s="740"/>
      <c r="BC41" s="740"/>
      <c r="BD41" s="729"/>
      <c r="BE41" s="729"/>
      <c r="BF41" s="731"/>
      <c r="BG41" s="752"/>
      <c r="BH41" s="753"/>
      <c r="BI41" s="753"/>
      <c r="BJ41" s="753"/>
      <c r="BK41" s="753"/>
      <c r="BL41" s="216"/>
      <c r="BM41" s="684" t="s">
        <v>341</v>
      </c>
      <c r="BN41" s="684"/>
      <c r="BO41" s="684"/>
      <c r="BP41" s="684"/>
      <c r="BQ41" s="684"/>
      <c r="BR41" s="684"/>
      <c r="BS41" s="684"/>
      <c r="BT41" s="684"/>
      <c r="BU41" s="685"/>
      <c r="BV41" s="739">
        <v>258</v>
      </c>
      <c r="BW41" s="740"/>
      <c r="BX41" s="740"/>
      <c r="BY41" s="740"/>
      <c r="BZ41" s="740"/>
      <c r="CA41" s="740"/>
      <c r="CB41" s="749"/>
      <c r="CD41" s="674" t="s">
        <v>342</v>
      </c>
      <c r="CE41" s="675"/>
      <c r="CF41" s="675"/>
      <c r="CG41" s="675"/>
      <c r="CH41" s="675"/>
      <c r="CI41" s="675"/>
      <c r="CJ41" s="675"/>
      <c r="CK41" s="675"/>
      <c r="CL41" s="675"/>
      <c r="CM41" s="675"/>
      <c r="CN41" s="675"/>
      <c r="CO41" s="675"/>
      <c r="CP41" s="675"/>
      <c r="CQ41" s="676"/>
      <c r="CR41" s="659" t="s">
        <v>129</v>
      </c>
      <c r="CS41" s="695"/>
      <c r="CT41" s="695"/>
      <c r="CU41" s="695"/>
      <c r="CV41" s="695"/>
      <c r="CW41" s="695"/>
      <c r="CX41" s="695"/>
      <c r="CY41" s="696"/>
      <c r="CZ41" s="664" t="s">
        <v>120</v>
      </c>
      <c r="DA41" s="693"/>
      <c r="DB41" s="693"/>
      <c r="DC41" s="697"/>
      <c r="DD41" s="668" t="s">
        <v>120</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344</v>
      </c>
      <c r="CE42" s="657"/>
      <c r="CF42" s="657"/>
      <c r="CG42" s="657"/>
      <c r="CH42" s="657"/>
      <c r="CI42" s="657"/>
      <c r="CJ42" s="657"/>
      <c r="CK42" s="657"/>
      <c r="CL42" s="657"/>
      <c r="CM42" s="657"/>
      <c r="CN42" s="657"/>
      <c r="CO42" s="657"/>
      <c r="CP42" s="657"/>
      <c r="CQ42" s="658"/>
      <c r="CR42" s="659">
        <v>4168258</v>
      </c>
      <c r="CS42" s="660"/>
      <c r="CT42" s="660"/>
      <c r="CU42" s="660"/>
      <c r="CV42" s="660"/>
      <c r="CW42" s="660"/>
      <c r="CX42" s="660"/>
      <c r="CY42" s="661"/>
      <c r="CZ42" s="664">
        <v>18.399999999999999</v>
      </c>
      <c r="DA42" s="665"/>
      <c r="DB42" s="665"/>
      <c r="DC42" s="760"/>
      <c r="DD42" s="668">
        <v>1028319</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346</v>
      </c>
      <c r="CE43" s="657"/>
      <c r="CF43" s="657"/>
      <c r="CG43" s="657"/>
      <c r="CH43" s="657"/>
      <c r="CI43" s="657"/>
      <c r="CJ43" s="657"/>
      <c r="CK43" s="657"/>
      <c r="CL43" s="657"/>
      <c r="CM43" s="657"/>
      <c r="CN43" s="657"/>
      <c r="CO43" s="657"/>
      <c r="CP43" s="657"/>
      <c r="CQ43" s="658"/>
      <c r="CR43" s="659">
        <v>126606</v>
      </c>
      <c r="CS43" s="695"/>
      <c r="CT43" s="695"/>
      <c r="CU43" s="695"/>
      <c r="CV43" s="695"/>
      <c r="CW43" s="695"/>
      <c r="CX43" s="695"/>
      <c r="CY43" s="696"/>
      <c r="CZ43" s="664">
        <v>0.6</v>
      </c>
      <c r="DA43" s="693"/>
      <c r="DB43" s="693"/>
      <c r="DC43" s="697"/>
      <c r="DD43" s="668">
        <v>126606</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347</v>
      </c>
      <c r="CD44" s="771" t="s">
        <v>298</v>
      </c>
      <c r="CE44" s="772"/>
      <c r="CF44" s="656" t="s">
        <v>348</v>
      </c>
      <c r="CG44" s="657"/>
      <c r="CH44" s="657"/>
      <c r="CI44" s="657"/>
      <c r="CJ44" s="657"/>
      <c r="CK44" s="657"/>
      <c r="CL44" s="657"/>
      <c r="CM44" s="657"/>
      <c r="CN44" s="657"/>
      <c r="CO44" s="657"/>
      <c r="CP44" s="657"/>
      <c r="CQ44" s="658"/>
      <c r="CR44" s="659">
        <v>4168258</v>
      </c>
      <c r="CS44" s="660"/>
      <c r="CT44" s="660"/>
      <c r="CU44" s="660"/>
      <c r="CV44" s="660"/>
      <c r="CW44" s="660"/>
      <c r="CX44" s="660"/>
      <c r="CY44" s="661"/>
      <c r="CZ44" s="664">
        <v>18.399999999999999</v>
      </c>
      <c r="DA44" s="665"/>
      <c r="DB44" s="665"/>
      <c r="DC44" s="760"/>
      <c r="DD44" s="668">
        <v>1028319</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349</v>
      </c>
      <c r="CG45" s="657"/>
      <c r="CH45" s="657"/>
      <c r="CI45" s="657"/>
      <c r="CJ45" s="657"/>
      <c r="CK45" s="657"/>
      <c r="CL45" s="657"/>
      <c r="CM45" s="657"/>
      <c r="CN45" s="657"/>
      <c r="CO45" s="657"/>
      <c r="CP45" s="657"/>
      <c r="CQ45" s="658"/>
      <c r="CR45" s="659">
        <v>2697688</v>
      </c>
      <c r="CS45" s="695"/>
      <c r="CT45" s="695"/>
      <c r="CU45" s="695"/>
      <c r="CV45" s="695"/>
      <c r="CW45" s="695"/>
      <c r="CX45" s="695"/>
      <c r="CY45" s="696"/>
      <c r="CZ45" s="664">
        <v>11.9</v>
      </c>
      <c r="DA45" s="693"/>
      <c r="DB45" s="693"/>
      <c r="DC45" s="697"/>
      <c r="DD45" s="668">
        <v>114006</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350</v>
      </c>
      <c r="CG46" s="657"/>
      <c r="CH46" s="657"/>
      <c r="CI46" s="657"/>
      <c r="CJ46" s="657"/>
      <c r="CK46" s="657"/>
      <c r="CL46" s="657"/>
      <c r="CM46" s="657"/>
      <c r="CN46" s="657"/>
      <c r="CO46" s="657"/>
      <c r="CP46" s="657"/>
      <c r="CQ46" s="658"/>
      <c r="CR46" s="659">
        <v>1455605</v>
      </c>
      <c r="CS46" s="660"/>
      <c r="CT46" s="660"/>
      <c r="CU46" s="660"/>
      <c r="CV46" s="660"/>
      <c r="CW46" s="660"/>
      <c r="CX46" s="660"/>
      <c r="CY46" s="661"/>
      <c r="CZ46" s="664">
        <v>6.4</v>
      </c>
      <c r="DA46" s="665"/>
      <c r="DB46" s="665"/>
      <c r="DC46" s="760"/>
      <c r="DD46" s="668">
        <v>900948</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351</v>
      </c>
      <c r="CG47" s="657"/>
      <c r="CH47" s="657"/>
      <c r="CI47" s="657"/>
      <c r="CJ47" s="657"/>
      <c r="CK47" s="657"/>
      <c r="CL47" s="657"/>
      <c r="CM47" s="657"/>
      <c r="CN47" s="657"/>
      <c r="CO47" s="657"/>
      <c r="CP47" s="657"/>
      <c r="CQ47" s="658"/>
      <c r="CR47" s="659" t="s">
        <v>120</v>
      </c>
      <c r="CS47" s="695"/>
      <c r="CT47" s="695"/>
      <c r="CU47" s="695"/>
      <c r="CV47" s="695"/>
      <c r="CW47" s="695"/>
      <c r="CX47" s="695"/>
      <c r="CY47" s="696"/>
      <c r="CZ47" s="664" t="s">
        <v>236</v>
      </c>
      <c r="DA47" s="693"/>
      <c r="DB47" s="693"/>
      <c r="DC47" s="697"/>
      <c r="DD47" s="668" t="s">
        <v>120</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352</v>
      </c>
      <c r="CG48" s="657"/>
      <c r="CH48" s="657"/>
      <c r="CI48" s="657"/>
      <c r="CJ48" s="657"/>
      <c r="CK48" s="657"/>
      <c r="CL48" s="657"/>
      <c r="CM48" s="657"/>
      <c r="CN48" s="657"/>
      <c r="CO48" s="657"/>
      <c r="CP48" s="657"/>
      <c r="CQ48" s="658"/>
      <c r="CR48" s="659" t="s">
        <v>120</v>
      </c>
      <c r="CS48" s="660"/>
      <c r="CT48" s="660"/>
      <c r="CU48" s="660"/>
      <c r="CV48" s="660"/>
      <c r="CW48" s="660"/>
      <c r="CX48" s="660"/>
      <c r="CY48" s="661"/>
      <c r="CZ48" s="664" t="s">
        <v>236</v>
      </c>
      <c r="DA48" s="665"/>
      <c r="DB48" s="665"/>
      <c r="DC48" s="760"/>
      <c r="DD48" s="668" t="s">
        <v>120</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353</v>
      </c>
      <c r="CE49" s="705"/>
      <c r="CF49" s="705"/>
      <c r="CG49" s="705"/>
      <c r="CH49" s="705"/>
      <c r="CI49" s="705"/>
      <c r="CJ49" s="705"/>
      <c r="CK49" s="705"/>
      <c r="CL49" s="705"/>
      <c r="CM49" s="705"/>
      <c r="CN49" s="705"/>
      <c r="CO49" s="705"/>
      <c r="CP49" s="705"/>
      <c r="CQ49" s="706"/>
      <c r="CR49" s="739">
        <v>22611531</v>
      </c>
      <c r="CS49" s="729"/>
      <c r="CT49" s="729"/>
      <c r="CU49" s="729"/>
      <c r="CV49" s="729"/>
      <c r="CW49" s="729"/>
      <c r="CX49" s="729"/>
      <c r="CY49" s="761"/>
      <c r="CZ49" s="744">
        <v>100</v>
      </c>
      <c r="DA49" s="762"/>
      <c r="DB49" s="762"/>
      <c r="DC49" s="763"/>
      <c r="DD49" s="764">
        <v>14329876</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NivxNYgHJw8YC91ipaeV2JvZoc/m5EcRgk8foqxvfJ89Y3I3Jgx27iayFFHnTE5IB3EwpM6W2eum0QMq0RX47Q==" saltValue="9uxAfP/3VfOZdoECJ/vcK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election activeCell="V38" sqref="V38:AO38"/>
    </sheetView>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355</v>
      </c>
      <c r="DK2" s="807"/>
      <c r="DL2" s="807"/>
      <c r="DM2" s="807"/>
      <c r="DN2" s="807"/>
      <c r="DO2" s="808"/>
      <c r="DP2" s="229"/>
      <c r="DQ2" s="806" t="s">
        <v>356</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357</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359</v>
      </c>
      <c r="B5" s="801"/>
      <c r="C5" s="801"/>
      <c r="D5" s="801"/>
      <c r="E5" s="801"/>
      <c r="F5" s="801"/>
      <c r="G5" s="801"/>
      <c r="H5" s="801"/>
      <c r="I5" s="801"/>
      <c r="J5" s="801"/>
      <c r="K5" s="801"/>
      <c r="L5" s="801"/>
      <c r="M5" s="801"/>
      <c r="N5" s="801"/>
      <c r="O5" s="801"/>
      <c r="P5" s="802"/>
      <c r="Q5" s="777" t="s">
        <v>360</v>
      </c>
      <c r="R5" s="778"/>
      <c r="S5" s="778"/>
      <c r="T5" s="778"/>
      <c r="U5" s="779"/>
      <c r="V5" s="777" t="s">
        <v>361</v>
      </c>
      <c r="W5" s="778"/>
      <c r="X5" s="778"/>
      <c r="Y5" s="778"/>
      <c r="Z5" s="779"/>
      <c r="AA5" s="777" t="s">
        <v>362</v>
      </c>
      <c r="AB5" s="778"/>
      <c r="AC5" s="778"/>
      <c r="AD5" s="778"/>
      <c r="AE5" s="778"/>
      <c r="AF5" s="810" t="s">
        <v>363</v>
      </c>
      <c r="AG5" s="778"/>
      <c r="AH5" s="778"/>
      <c r="AI5" s="778"/>
      <c r="AJ5" s="789"/>
      <c r="AK5" s="778" t="s">
        <v>364</v>
      </c>
      <c r="AL5" s="778"/>
      <c r="AM5" s="778"/>
      <c r="AN5" s="778"/>
      <c r="AO5" s="779"/>
      <c r="AP5" s="777" t="s">
        <v>365</v>
      </c>
      <c r="AQ5" s="778"/>
      <c r="AR5" s="778"/>
      <c r="AS5" s="778"/>
      <c r="AT5" s="779"/>
      <c r="AU5" s="777" t="s">
        <v>366</v>
      </c>
      <c r="AV5" s="778"/>
      <c r="AW5" s="778"/>
      <c r="AX5" s="778"/>
      <c r="AY5" s="789"/>
      <c r="AZ5" s="236"/>
      <c r="BA5" s="236"/>
      <c r="BB5" s="236"/>
      <c r="BC5" s="236"/>
      <c r="BD5" s="236"/>
      <c r="BE5" s="237"/>
      <c r="BF5" s="237"/>
      <c r="BG5" s="237"/>
      <c r="BH5" s="237"/>
      <c r="BI5" s="237"/>
      <c r="BJ5" s="237"/>
      <c r="BK5" s="237"/>
      <c r="BL5" s="237"/>
      <c r="BM5" s="237"/>
      <c r="BN5" s="237"/>
      <c r="BO5" s="237"/>
      <c r="BP5" s="237"/>
      <c r="BQ5" s="800" t="s">
        <v>367</v>
      </c>
      <c r="BR5" s="801"/>
      <c r="BS5" s="801"/>
      <c r="BT5" s="801"/>
      <c r="BU5" s="801"/>
      <c r="BV5" s="801"/>
      <c r="BW5" s="801"/>
      <c r="BX5" s="801"/>
      <c r="BY5" s="801"/>
      <c r="BZ5" s="801"/>
      <c r="CA5" s="801"/>
      <c r="CB5" s="801"/>
      <c r="CC5" s="801"/>
      <c r="CD5" s="801"/>
      <c r="CE5" s="801"/>
      <c r="CF5" s="801"/>
      <c r="CG5" s="802"/>
      <c r="CH5" s="777" t="s">
        <v>368</v>
      </c>
      <c r="CI5" s="778"/>
      <c r="CJ5" s="778"/>
      <c r="CK5" s="778"/>
      <c r="CL5" s="779"/>
      <c r="CM5" s="777" t="s">
        <v>369</v>
      </c>
      <c r="CN5" s="778"/>
      <c r="CO5" s="778"/>
      <c r="CP5" s="778"/>
      <c r="CQ5" s="779"/>
      <c r="CR5" s="777" t="s">
        <v>370</v>
      </c>
      <c r="CS5" s="778"/>
      <c r="CT5" s="778"/>
      <c r="CU5" s="778"/>
      <c r="CV5" s="779"/>
      <c r="CW5" s="777" t="s">
        <v>371</v>
      </c>
      <c r="CX5" s="778"/>
      <c r="CY5" s="778"/>
      <c r="CZ5" s="778"/>
      <c r="DA5" s="779"/>
      <c r="DB5" s="777" t="s">
        <v>372</v>
      </c>
      <c r="DC5" s="778"/>
      <c r="DD5" s="778"/>
      <c r="DE5" s="778"/>
      <c r="DF5" s="779"/>
      <c r="DG5" s="783" t="s">
        <v>373</v>
      </c>
      <c r="DH5" s="784"/>
      <c r="DI5" s="784"/>
      <c r="DJ5" s="784"/>
      <c r="DK5" s="785"/>
      <c r="DL5" s="783" t="s">
        <v>374</v>
      </c>
      <c r="DM5" s="784"/>
      <c r="DN5" s="784"/>
      <c r="DO5" s="784"/>
      <c r="DP5" s="785"/>
      <c r="DQ5" s="777" t="s">
        <v>375</v>
      </c>
      <c r="DR5" s="778"/>
      <c r="DS5" s="778"/>
      <c r="DT5" s="778"/>
      <c r="DU5" s="779"/>
      <c r="DV5" s="777" t="s">
        <v>366</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376</v>
      </c>
      <c r="C7" s="792"/>
      <c r="D7" s="792"/>
      <c r="E7" s="792"/>
      <c r="F7" s="792"/>
      <c r="G7" s="792"/>
      <c r="H7" s="792"/>
      <c r="I7" s="792"/>
      <c r="J7" s="792"/>
      <c r="K7" s="792"/>
      <c r="L7" s="792"/>
      <c r="M7" s="792"/>
      <c r="N7" s="792"/>
      <c r="O7" s="792"/>
      <c r="P7" s="793"/>
      <c r="Q7" s="794">
        <v>23750</v>
      </c>
      <c r="R7" s="795"/>
      <c r="S7" s="795"/>
      <c r="T7" s="795"/>
      <c r="U7" s="795"/>
      <c r="V7" s="795">
        <v>22618</v>
      </c>
      <c r="W7" s="795"/>
      <c r="X7" s="795"/>
      <c r="Y7" s="795"/>
      <c r="Z7" s="795"/>
      <c r="AA7" s="795">
        <f>Q7-V7</f>
        <v>1132</v>
      </c>
      <c r="AB7" s="795"/>
      <c r="AC7" s="795"/>
      <c r="AD7" s="795"/>
      <c r="AE7" s="796"/>
      <c r="AF7" s="797">
        <v>912</v>
      </c>
      <c r="AG7" s="798"/>
      <c r="AH7" s="798"/>
      <c r="AI7" s="798"/>
      <c r="AJ7" s="799"/>
      <c r="AK7" s="834">
        <v>720</v>
      </c>
      <c r="AL7" s="835"/>
      <c r="AM7" s="835"/>
      <c r="AN7" s="835"/>
      <c r="AO7" s="835"/>
      <c r="AP7" s="835">
        <v>25981</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579</v>
      </c>
      <c r="BT7" s="839"/>
      <c r="BU7" s="839"/>
      <c r="BV7" s="839"/>
      <c r="BW7" s="839"/>
      <c r="BX7" s="839"/>
      <c r="BY7" s="839"/>
      <c r="BZ7" s="839"/>
      <c r="CA7" s="839"/>
      <c r="CB7" s="839"/>
      <c r="CC7" s="839"/>
      <c r="CD7" s="839"/>
      <c r="CE7" s="839"/>
      <c r="CF7" s="839"/>
      <c r="CG7" s="840"/>
      <c r="CH7" s="831">
        <v>0</v>
      </c>
      <c r="CI7" s="832"/>
      <c r="CJ7" s="832"/>
      <c r="CK7" s="832"/>
      <c r="CL7" s="833"/>
      <c r="CM7" s="831">
        <v>10</v>
      </c>
      <c r="CN7" s="832"/>
      <c r="CO7" s="832"/>
      <c r="CP7" s="832"/>
      <c r="CQ7" s="833"/>
      <c r="CR7" s="831">
        <v>10</v>
      </c>
      <c r="CS7" s="832"/>
      <c r="CT7" s="832"/>
      <c r="CU7" s="832"/>
      <c r="CV7" s="833"/>
      <c r="CW7" s="831">
        <v>0</v>
      </c>
      <c r="CX7" s="832"/>
      <c r="CY7" s="832"/>
      <c r="CZ7" s="832"/>
      <c r="DA7" s="833"/>
      <c r="DB7" s="831" t="s">
        <v>566</v>
      </c>
      <c r="DC7" s="832"/>
      <c r="DD7" s="832"/>
      <c r="DE7" s="832"/>
      <c r="DF7" s="833"/>
      <c r="DG7" s="831" t="s">
        <v>566</v>
      </c>
      <c r="DH7" s="832"/>
      <c r="DI7" s="832"/>
      <c r="DJ7" s="832"/>
      <c r="DK7" s="833"/>
      <c r="DL7" s="831" t="s">
        <v>567</v>
      </c>
      <c r="DM7" s="832"/>
      <c r="DN7" s="832"/>
      <c r="DO7" s="832"/>
      <c r="DP7" s="833"/>
      <c r="DQ7" s="831" t="s">
        <v>567</v>
      </c>
      <c r="DR7" s="832"/>
      <c r="DS7" s="832"/>
      <c r="DT7" s="832"/>
      <c r="DU7" s="833"/>
      <c r="DV7" s="812"/>
      <c r="DW7" s="813"/>
      <c r="DX7" s="813"/>
      <c r="DY7" s="813"/>
      <c r="DZ7" s="814"/>
      <c r="EA7" s="234"/>
    </row>
    <row r="8" spans="1:131" s="235" customFormat="1" ht="26.25" customHeight="1">
      <c r="A8" s="241">
        <v>2</v>
      </c>
      <c r="B8" s="815" t="s">
        <v>377</v>
      </c>
      <c r="C8" s="816"/>
      <c r="D8" s="816"/>
      <c r="E8" s="816"/>
      <c r="F8" s="816"/>
      <c r="G8" s="816"/>
      <c r="H8" s="816"/>
      <c r="I8" s="816"/>
      <c r="J8" s="816"/>
      <c r="K8" s="816"/>
      <c r="L8" s="816"/>
      <c r="M8" s="816"/>
      <c r="N8" s="816"/>
      <c r="O8" s="816"/>
      <c r="P8" s="817"/>
      <c r="Q8" s="818">
        <v>18</v>
      </c>
      <c r="R8" s="819"/>
      <c r="S8" s="819"/>
      <c r="T8" s="819"/>
      <c r="U8" s="819"/>
      <c r="V8" s="819">
        <v>16</v>
      </c>
      <c r="W8" s="819"/>
      <c r="X8" s="819"/>
      <c r="Y8" s="819"/>
      <c r="Z8" s="819"/>
      <c r="AA8" s="819">
        <f>Q8-V8</f>
        <v>2</v>
      </c>
      <c r="AB8" s="819"/>
      <c r="AC8" s="819"/>
      <c r="AD8" s="819"/>
      <c r="AE8" s="820"/>
      <c r="AF8" s="821">
        <v>2</v>
      </c>
      <c r="AG8" s="822"/>
      <c r="AH8" s="822"/>
      <c r="AI8" s="822"/>
      <c r="AJ8" s="823"/>
      <c r="AK8" s="824" t="s">
        <v>566</v>
      </c>
      <c r="AL8" s="825"/>
      <c r="AM8" s="825"/>
      <c r="AN8" s="825"/>
      <c r="AO8" s="825"/>
      <c r="AP8" s="825" t="s">
        <v>566</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580</v>
      </c>
      <c r="BT8" s="829"/>
      <c r="BU8" s="829"/>
      <c r="BV8" s="829"/>
      <c r="BW8" s="829"/>
      <c r="BX8" s="829"/>
      <c r="BY8" s="829"/>
      <c r="BZ8" s="829"/>
      <c r="CA8" s="829"/>
      <c r="CB8" s="829"/>
      <c r="CC8" s="829"/>
      <c r="CD8" s="829"/>
      <c r="CE8" s="829"/>
      <c r="CF8" s="829"/>
      <c r="CG8" s="830"/>
      <c r="CH8" s="841">
        <v>8</v>
      </c>
      <c r="CI8" s="842"/>
      <c r="CJ8" s="842"/>
      <c r="CK8" s="842"/>
      <c r="CL8" s="843"/>
      <c r="CM8" s="841">
        <v>102</v>
      </c>
      <c r="CN8" s="842"/>
      <c r="CO8" s="842"/>
      <c r="CP8" s="842"/>
      <c r="CQ8" s="843"/>
      <c r="CR8" s="841">
        <v>28</v>
      </c>
      <c r="CS8" s="842"/>
      <c r="CT8" s="842"/>
      <c r="CU8" s="842"/>
      <c r="CV8" s="843"/>
      <c r="CW8" s="841">
        <v>1</v>
      </c>
      <c r="CX8" s="842"/>
      <c r="CY8" s="842"/>
      <c r="CZ8" s="842"/>
      <c r="DA8" s="843"/>
      <c r="DB8" s="841" t="s">
        <v>567</v>
      </c>
      <c r="DC8" s="842"/>
      <c r="DD8" s="842"/>
      <c r="DE8" s="842"/>
      <c r="DF8" s="843"/>
      <c r="DG8" s="841" t="s">
        <v>567</v>
      </c>
      <c r="DH8" s="842"/>
      <c r="DI8" s="842"/>
      <c r="DJ8" s="842"/>
      <c r="DK8" s="843"/>
      <c r="DL8" s="841" t="s">
        <v>567</v>
      </c>
      <c r="DM8" s="842"/>
      <c r="DN8" s="842"/>
      <c r="DO8" s="842"/>
      <c r="DP8" s="843"/>
      <c r="DQ8" s="841" t="s">
        <v>566</v>
      </c>
      <c r="DR8" s="842"/>
      <c r="DS8" s="842"/>
      <c r="DT8" s="842"/>
      <c r="DU8" s="843"/>
      <c r="DV8" s="844"/>
      <c r="DW8" s="845"/>
      <c r="DX8" s="845"/>
      <c r="DY8" s="845"/>
      <c r="DZ8" s="846"/>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581</v>
      </c>
      <c r="BT9" s="829"/>
      <c r="BU9" s="829"/>
      <c r="BV9" s="829"/>
      <c r="BW9" s="829"/>
      <c r="BX9" s="829"/>
      <c r="BY9" s="829"/>
      <c r="BZ9" s="829"/>
      <c r="CA9" s="829"/>
      <c r="CB9" s="829"/>
      <c r="CC9" s="829"/>
      <c r="CD9" s="829"/>
      <c r="CE9" s="829"/>
      <c r="CF9" s="829"/>
      <c r="CG9" s="830"/>
      <c r="CH9" s="841">
        <v>-4</v>
      </c>
      <c r="CI9" s="842"/>
      <c r="CJ9" s="842"/>
      <c r="CK9" s="842"/>
      <c r="CL9" s="843"/>
      <c r="CM9" s="841">
        <v>74</v>
      </c>
      <c r="CN9" s="842"/>
      <c r="CO9" s="842"/>
      <c r="CP9" s="842"/>
      <c r="CQ9" s="843"/>
      <c r="CR9" s="841">
        <v>50</v>
      </c>
      <c r="CS9" s="842"/>
      <c r="CT9" s="842"/>
      <c r="CU9" s="842"/>
      <c r="CV9" s="843"/>
      <c r="CW9" s="841" t="s">
        <v>566</v>
      </c>
      <c r="CX9" s="842"/>
      <c r="CY9" s="842"/>
      <c r="CZ9" s="842"/>
      <c r="DA9" s="843"/>
      <c r="DB9" s="841" t="s">
        <v>567</v>
      </c>
      <c r="DC9" s="842"/>
      <c r="DD9" s="842"/>
      <c r="DE9" s="842"/>
      <c r="DF9" s="843"/>
      <c r="DG9" s="841" t="s">
        <v>567</v>
      </c>
      <c r="DH9" s="842"/>
      <c r="DI9" s="842"/>
      <c r="DJ9" s="842"/>
      <c r="DK9" s="843"/>
      <c r="DL9" s="841" t="s">
        <v>566</v>
      </c>
      <c r="DM9" s="842"/>
      <c r="DN9" s="842"/>
      <c r="DO9" s="842"/>
      <c r="DP9" s="843"/>
      <c r="DQ9" s="841" t="s">
        <v>567</v>
      </c>
      <c r="DR9" s="842"/>
      <c r="DS9" s="842"/>
      <c r="DT9" s="842"/>
      <c r="DU9" s="843"/>
      <c r="DV9" s="844"/>
      <c r="DW9" s="845"/>
      <c r="DX9" s="845"/>
      <c r="DY9" s="845"/>
      <c r="DZ9" s="846"/>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378</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c r="A23" s="244" t="s">
        <v>379</v>
      </c>
      <c r="B23" s="850" t="s">
        <v>380</v>
      </c>
      <c r="C23" s="851"/>
      <c r="D23" s="851"/>
      <c r="E23" s="851"/>
      <c r="F23" s="851"/>
      <c r="G23" s="851"/>
      <c r="H23" s="851"/>
      <c r="I23" s="851"/>
      <c r="J23" s="851"/>
      <c r="K23" s="851"/>
      <c r="L23" s="851"/>
      <c r="M23" s="851"/>
      <c r="N23" s="851"/>
      <c r="O23" s="851"/>
      <c r="P23" s="852"/>
      <c r="Q23" s="853">
        <v>23768</v>
      </c>
      <c r="R23" s="854"/>
      <c r="S23" s="854"/>
      <c r="T23" s="854"/>
      <c r="U23" s="854"/>
      <c r="V23" s="854">
        <v>22634</v>
      </c>
      <c r="W23" s="854"/>
      <c r="X23" s="854"/>
      <c r="Y23" s="854"/>
      <c r="Z23" s="854"/>
      <c r="AA23" s="854">
        <v>1134</v>
      </c>
      <c r="AB23" s="854"/>
      <c r="AC23" s="854"/>
      <c r="AD23" s="854"/>
      <c r="AE23" s="855"/>
      <c r="AF23" s="856">
        <v>914</v>
      </c>
      <c r="AG23" s="854"/>
      <c r="AH23" s="854"/>
      <c r="AI23" s="854"/>
      <c r="AJ23" s="857"/>
      <c r="AK23" s="858"/>
      <c r="AL23" s="859"/>
      <c r="AM23" s="859"/>
      <c r="AN23" s="859"/>
      <c r="AO23" s="859"/>
      <c r="AP23" s="854">
        <v>25981</v>
      </c>
      <c r="AQ23" s="854"/>
      <c r="AR23" s="854"/>
      <c r="AS23" s="854"/>
      <c r="AT23" s="854"/>
      <c r="AU23" s="860"/>
      <c r="AV23" s="860"/>
      <c r="AW23" s="860"/>
      <c r="AX23" s="860"/>
      <c r="AY23" s="861"/>
      <c r="AZ23" s="869" t="s">
        <v>381</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c r="A24" s="868" t="s">
        <v>382</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c r="A25" s="809" t="s">
        <v>383</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c r="A26" s="800" t="s">
        <v>359</v>
      </c>
      <c r="B26" s="801"/>
      <c r="C26" s="801"/>
      <c r="D26" s="801"/>
      <c r="E26" s="801"/>
      <c r="F26" s="801"/>
      <c r="G26" s="801"/>
      <c r="H26" s="801"/>
      <c r="I26" s="801"/>
      <c r="J26" s="801"/>
      <c r="K26" s="801"/>
      <c r="L26" s="801"/>
      <c r="M26" s="801"/>
      <c r="N26" s="801"/>
      <c r="O26" s="801"/>
      <c r="P26" s="802"/>
      <c r="Q26" s="777" t="s">
        <v>384</v>
      </c>
      <c r="R26" s="778"/>
      <c r="S26" s="778"/>
      <c r="T26" s="778"/>
      <c r="U26" s="779"/>
      <c r="V26" s="777" t="s">
        <v>385</v>
      </c>
      <c r="W26" s="778"/>
      <c r="X26" s="778"/>
      <c r="Y26" s="778"/>
      <c r="Z26" s="779"/>
      <c r="AA26" s="777" t="s">
        <v>386</v>
      </c>
      <c r="AB26" s="778"/>
      <c r="AC26" s="778"/>
      <c r="AD26" s="778"/>
      <c r="AE26" s="778"/>
      <c r="AF26" s="872" t="s">
        <v>387</v>
      </c>
      <c r="AG26" s="873"/>
      <c r="AH26" s="873"/>
      <c r="AI26" s="873"/>
      <c r="AJ26" s="874"/>
      <c r="AK26" s="778" t="s">
        <v>388</v>
      </c>
      <c r="AL26" s="778"/>
      <c r="AM26" s="778"/>
      <c r="AN26" s="778"/>
      <c r="AO26" s="779"/>
      <c r="AP26" s="777" t="s">
        <v>389</v>
      </c>
      <c r="AQ26" s="778"/>
      <c r="AR26" s="778"/>
      <c r="AS26" s="778"/>
      <c r="AT26" s="779"/>
      <c r="AU26" s="777" t="s">
        <v>390</v>
      </c>
      <c r="AV26" s="778"/>
      <c r="AW26" s="778"/>
      <c r="AX26" s="778"/>
      <c r="AY26" s="779"/>
      <c r="AZ26" s="777" t="s">
        <v>391</v>
      </c>
      <c r="BA26" s="778"/>
      <c r="BB26" s="778"/>
      <c r="BC26" s="778"/>
      <c r="BD26" s="779"/>
      <c r="BE26" s="777" t="s">
        <v>366</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c r="A28" s="246">
        <v>1</v>
      </c>
      <c r="B28" s="791" t="s">
        <v>392</v>
      </c>
      <c r="C28" s="792"/>
      <c r="D28" s="792"/>
      <c r="E28" s="792"/>
      <c r="F28" s="792"/>
      <c r="G28" s="792"/>
      <c r="H28" s="792"/>
      <c r="I28" s="792"/>
      <c r="J28" s="792"/>
      <c r="K28" s="792"/>
      <c r="L28" s="792"/>
      <c r="M28" s="792"/>
      <c r="N28" s="792"/>
      <c r="O28" s="792"/>
      <c r="P28" s="793"/>
      <c r="Q28" s="882">
        <v>6526</v>
      </c>
      <c r="R28" s="883"/>
      <c r="S28" s="883"/>
      <c r="T28" s="883"/>
      <c r="U28" s="883"/>
      <c r="V28" s="883">
        <v>6440</v>
      </c>
      <c r="W28" s="883"/>
      <c r="X28" s="883"/>
      <c r="Y28" s="883"/>
      <c r="Z28" s="883"/>
      <c r="AA28" s="883">
        <f t="shared" ref="AA28:AA37" si="0">Q28-V28</f>
        <v>86</v>
      </c>
      <c r="AB28" s="883"/>
      <c r="AC28" s="883"/>
      <c r="AD28" s="883"/>
      <c r="AE28" s="884"/>
      <c r="AF28" s="885">
        <v>86</v>
      </c>
      <c r="AG28" s="883"/>
      <c r="AH28" s="883"/>
      <c r="AI28" s="883"/>
      <c r="AJ28" s="886"/>
      <c r="AK28" s="887" t="s">
        <v>567</v>
      </c>
      <c r="AL28" s="878"/>
      <c r="AM28" s="878"/>
      <c r="AN28" s="878"/>
      <c r="AO28" s="878"/>
      <c r="AP28" s="878" t="s">
        <v>567</v>
      </c>
      <c r="AQ28" s="878"/>
      <c r="AR28" s="878"/>
      <c r="AS28" s="878"/>
      <c r="AT28" s="878"/>
      <c r="AU28" s="878" t="s">
        <v>567</v>
      </c>
      <c r="AV28" s="878"/>
      <c r="AW28" s="878"/>
      <c r="AX28" s="878"/>
      <c r="AY28" s="878"/>
      <c r="AZ28" s="879" t="s">
        <v>591</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c r="A29" s="246">
        <v>2</v>
      </c>
      <c r="B29" s="815" t="s">
        <v>393</v>
      </c>
      <c r="C29" s="816"/>
      <c r="D29" s="816"/>
      <c r="E29" s="816"/>
      <c r="F29" s="816"/>
      <c r="G29" s="816"/>
      <c r="H29" s="816"/>
      <c r="I29" s="816"/>
      <c r="J29" s="816"/>
      <c r="K29" s="816"/>
      <c r="L29" s="816"/>
      <c r="M29" s="816"/>
      <c r="N29" s="816"/>
      <c r="O29" s="816"/>
      <c r="P29" s="817"/>
      <c r="Q29" s="818">
        <v>137</v>
      </c>
      <c r="R29" s="819"/>
      <c r="S29" s="819"/>
      <c r="T29" s="819"/>
      <c r="U29" s="819"/>
      <c r="V29" s="819">
        <v>124</v>
      </c>
      <c r="W29" s="819"/>
      <c r="X29" s="819"/>
      <c r="Y29" s="819"/>
      <c r="Z29" s="819"/>
      <c r="AA29" s="819">
        <f t="shared" si="0"/>
        <v>13</v>
      </c>
      <c r="AB29" s="819"/>
      <c r="AC29" s="819"/>
      <c r="AD29" s="819"/>
      <c r="AE29" s="820"/>
      <c r="AF29" s="821">
        <v>13</v>
      </c>
      <c r="AG29" s="822"/>
      <c r="AH29" s="822"/>
      <c r="AI29" s="822"/>
      <c r="AJ29" s="823"/>
      <c r="AK29" s="890" t="s">
        <v>567</v>
      </c>
      <c r="AL29" s="891"/>
      <c r="AM29" s="891"/>
      <c r="AN29" s="891"/>
      <c r="AO29" s="891"/>
      <c r="AP29" s="891" t="s">
        <v>566</v>
      </c>
      <c r="AQ29" s="891"/>
      <c r="AR29" s="891"/>
      <c r="AS29" s="891"/>
      <c r="AT29" s="891"/>
      <c r="AU29" s="891" t="s">
        <v>567</v>
      </c>
      <c r="AV29" s="891"/>
      <c r="AW29" s="891"/>
      <c r="AX29" s="891"/>
      <c r="AY29" s="891"/>
      <c r="AZ29" s="892" t="s">
        <v>592</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c r="A30" s="246">
        <v>3</v>
      </c>
      <c r="B30" s="815" t="s">
        <v>394</v>
      </c>
      <c r="C30" s="816"/>
      <c r="D30" s="816"/>
      <c r="E30" s="816"/>
      <c r="F30" s="816"/>
      <c r="G30" s="816"/>
      <c r="H30" s="816"/>
      <c r="I30" s="816"/>
      <c r="J30" s="816"/>
      <c r="K30" s="816"/>
      <c r="L30" s="816"/>
      <c r="M30" s="816"/>
      <c r="N30" s="816"/>
      <c r="O30" s="816"/>
      <c r="P30" s="817"/>
      <c r="Q30" s="818">
        <v>494</v>
      </c>
      <c r="R30" s="819"/>
      <c r="S30" s="819"/>
      <c r="T30" s="819"/>
      <c r="U30" s="819"/>
      <c r="V30" s="819">
        <v>490</v>
      </c>
      <c r="W30" s="819"/>
      <c r="X30" s="819"/>
      <c r="Y30" s="819"/>
      <c r="Z30" s="819"/>
      <c r="AA30" s="819">
        <f t="shared" si="0"/>
        <v>4</v>
      </c>
      <c r="AB30" s="819"/>
      <c r="AC30" s="819"/>
      <c r="AD30" s="819"/>
      <c r="AE30" s="820"/>
      <c r="AF30" s="821">
        <v>5</v>
      </c>
      <c r="AG30" s="822"/>
      <c r="AH30" s="822"/>
      <c r="AI30" s="822"/>
      <c r="AJ30" s="823"/>
      <c r="AK30" s="890" t="s">
        <v>567</v>
      </c>
      <c r="AL30" s="891"/>
      <c r="AM30" s="891"/>
      <c r="AN30" s="891"/>
      <c r="AO30" s="891"/>
      <c r="AP30" s="891" t="s">
        <v>566</v>
      </c>
      <c r="AQ30" s="891"/>
      <c r="AR30" s="891"/>
      <c r="AS30" s="891"/>
      <c r="AT30" s="891"/>
      <c r="AU30" s="891" t="s">
        <v>567</v>
      </c>
      <c r="AV30" s="891"/>
      <c r="AW30" s="891"/>
      <c r="AX30" s="891"/>
      <c r="AY30" s="891"/>
      <c r="AZ30" s="892" t="s">
        <v>591</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c r="A31" s="246">
        <v>4</v>
      </c>
      <c r="B31" s="815" t="s">
        <v>395</v>
      </c>
      <c r="C31" s="816"/>
      <c r="D31" s="816"/>
      <c r="E31" s="816"/>
      <c r="F31" s="816"/>
      <c r="G31" s="816"/>
      <c r="H31" s="816"/>
      <c r="I31" s="816"/>
      <c r="J31" s="816"/>
      <c r="K31" s="816"/>
      <c r="L31" s="816"/>
      <c r="M31" s="816"/>
      <c r="N31" s="816"/>
      <c r="O31" s="816"/>
      <c r="P31" s="817"/>
      <c r="Q31" s="818">
        <v>3773</v>
      </c>
      <c r="R31" s="819"/>
      <c r="S31" s="819"/>
      <c r="T31" s="819"/>
      <c r="U31" s="819"/>
      <c r="V31" s="819">
        <v>3673</v>
      </c>
      <c r="W31" s="819"/>
      <c r="X31" s="819"/>
      <c r="Y31" s="819"/>
      <c r="Z31" s="819"/>
      <c r="AA31" s="819">
        <f t="shared" si="0"/>
        <v>100</v>
      </c>
      <c r="AB31" s="819"/>
      <c r="AC31" s="819"/>
      <c r="AD31" s="819"/>
      <c r="AE31" s="820"/>
      <c r="AF31" s="821">
        <v>100</v>
      </c>
      <c r="AG31" s="822"/>
      <c r="AH31" s="822"/>
      <c r="AI31" s="822"/>
      <c r="AJ31" s="823"/>
      <c r="AK31" s="890">
        <v>10</v>
      </c>
      <c r="AL31" s="891"/>
      <c r="AM31" s="891"/>
      <c r="AN31" s="891"/>
      <c r="AO31" s="891"/>
      <c r="AP31" s="891" t="s">
        <v>566</v>
      </c>
      <c r="AQ31" s="891"/>
      <c r="AR31" s="891"/>
      <c r="AS31" s="891"/>
      <c r="AT31" s="891"/>
      <c r="AU31" s="891" t="s">
        <v>567</v>
      </c>
      <c r="AV31" s="891"/>
      <c r="AW31" s="891"/>
      <c r="AX31" s="891"/>
      <c r="AY31" s="891"/>
      <c r="AZ31" s="892" t="s">
        <v>593</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c r="A32" s="246">
        <v>5</v>
      </c>
      <c r="B32" s="815" t="s">
        <v>396</v>
      </c>
      <c r="C32" s="816"/>
      <c r="D32" s="816"/>
      <c r="E32" s="816"/>
      <c r="F32" s="816"/>
      <c r="G32" s="816"/>
      <c r="H32" s="816"/>
      <c r="I32" s="816"/>
      <c r="J32" s="816"/>
      <c r="K32" s="816"/>
      <c r="L32" s="816"/>
      <c r="M32" s="816"/>
      <c r="N32" s="816"/>
      <c r="O32" s="816"/>
      <c r="P32" s="817"/>
      <c r="Q32" s="818">
        <v>5</v>
      </c>
      <c r="R32" s="819"/>
      <c r="S32" s="819"/>
      <c r="T32" s="819"/>
      <c r="U32" s="819"/>
      <c r="V32" s="819">
        <v>5</v>
      </c>
      <c r="W32" s="819"/>
      <c r="X32" s="819"/>
      <c r="Y32" s="819"/>
      <c r="Z32" s="819"/>
      <c r="AA32" s="819">
        <f t="shared" si="0"/>
        <v>0</v>
      </c>
      <c r="AB32" s="819"/>
      <c r="AC32" s="819"/>
      <c r="AD32" s="819"/>
      <c r="AE32" s="820"/>
      <c r="AF32" s="821">
        <v>0</v>
      </c>
      <c r="AG32" s="822"/>
      <c r="AH32" s="822"/>
      <c r="AI32" s="822"/>
      <c r="AJ32" s="823"/>
      <c r="AK32" s="890" t="s">
        <v>567</v>
      </c>
      <c r="AL32" s="891"/>
      <c r="AM32" s="891"/>
      <c r="AN32" s="891"/>
      <c r="AO32" s="891"/>
      <c r="AP32" s="891" t="s">
        <v>566</v>
      </c>
      <c r="AQ32" s="891"/>
      <c r="AR32" s="891"/>
      <c r="AS32" s="891"/>
      <c r="AT32" s="891"/>
      <c r="AU32" s="891" t="s">
        <v>567</v>
      </c>
      <c r="AV32" s="891"/>
      <c r="AW32" s="891"/>
      <c r="AX32" s="891"/>
      <c r="AY32" s="891"/>
      <c r="AZ32" s="892" t="s">
        <v>591</v>
      </c>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c r="A33" s="246">
        <v>6</v>
      </c>
      <c r="B33" s="815" t="s">
        <v>397</v>
      </c>
      <c r="C33" s="816"/>
      <c r="D33" s="816"/>
      <c r="E33" s="816"/>
      <c r="F33" s="816"/>
      <c r="G33" s="816"/>
      <c r="H33" s="816"/>
      <c r="I33" s="816"/>
      <c r="J33" s="816"/>
      <c r="K33" s="816"/>
      <c r="L33" s="816"/>
      <c r="M33" s="816"/>
      <c r="N33" s="816"/>
      <c r="O33" s="816"/>
      <c r="P33" s="817"/>
      <c r="Q33" s="818">
        <v>768</v>
      </c>
      <c r="R33" s="819"/>
      <c r="S33" s="819"/>
      <c r="T33" s="819"/>
      <c r="U33" s="819"/>
      <c r="V33" s="819">
        <v>723</v>
      </c>
      <c r="W33" s="819"/>
      <c r="X33" s="819"/>
      <c r="Y33" s="819"/>
      <c r="Z33" s="819"/>
      <c r="AA33" s="819">
        <f t="shared" si="0"/>
        <v>45</v>
      </c>
      <c r="AB33" s="819"/>
      <c r="AC33" s="819"/>
      <c r="AD33" s="819"/>
      <c r="AE33" s="820"/>
      <c r="AF33" s="821">
        <v>1215</v>
      </c>
      <c r="AG33" s="822"/>
      <c r="AH33" s="822"/>
      <c r="AI33" s="822"/>
      <c r="AJ33" s="823"/>
      <c r="AK33" s="890" t="s">
        <v>567</v>
      </c>
      <c r="AL33" s="891"/>
      <c r="AM33" s="891"/>
      <c r="AN33" s="891"/>
      <c r="AO33" s="891"/>
      <c r="AP33" s="891">
        <v>5168</v>
      </c>
      <c r="AQ33" s="891"/>
      <c r="AR33" s="891"/>
      <c r="AS33" s="891"/>
      <c r="AT33" s="891"/>
      <c r="AU33" s="891">
        <v>336</v>
      </c>
      <c r="AV33" s="891"/>
      <c r="AW33" s="891"/>
      <c r="AX33" s="891"/>
      <c r="AY33" s="891"/>
      <c r="AZ33" s="892" t="s">
        <v>566</v>
      </c>
      <c r="BA33" s="892"/>
      <c r="BB33" s="892"/>
      <c r="BC33" s="892"/>
      <c r="BD33" s="892"/>
      <c r="BE33" s="888" t="s">
        <v>398</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c r="A34" s="246">
        <v>7</v>
      </c>
      <c r="B34" s="815" t="s">
        <v>399</v>
      </c>
      <c r="C34" s="816"/>
      <c r="D34" s="816"/>
      <c r="E34" s="816"/>
      <c r="F34" s="816"/>
      <c r="G34" s="816"/>
      <c r="H34" s="816"/>
      <c r="I34" s="816"/>
      <c r="J34" s="816"/>
      <c r="K34" s="816"/>
      <c r="L34" s="816"/>
      <c r="M34" s="816"/>
      <c r="N34" s="816"/>
      <c r="O34" s="816"/>
      <c r="P34" s="817"/>
      <c r="Q34" s="818">
        <v>192</v>
      </c>
      <c r="R34" s="819"/>
      <c r="S34" s="819"/>
      <c r="T34" s="819"/>
      <c r="U34" s="819"/>
      <c r="V34" s="819">
        <v>192</v>
      </c>
      <c r="W34" s="819"/>
      <c r="X34" s="819"/>
      <c r="Y34" s="819"/>
      <c r="Z34" s="819"/>
      <c r="AA34" s="819">
        <f t="shared" si="0"/>
        <v>0</v>
      </c>
      <c r="AB34" s="819"/>
      <c r="AC34" s="819"/>
      <c r="AD34" s="819"/>
      <c r="AE34" s="820"/>
      <c r="AF34" s="821">
        <v>241</v>
      </c>
      <c r="AG34" s="822"/>
      <c r="AH34" s="822"/>
      <c r="AI34" s="822"/>
      <c r="AJ34" s="823"/>
      <c r="AK34" s="890" t="s">
        <v>567</v>
      </c>
      <c r="AL34" s="891"/>
      <c r="AM34" s="891"/>
      <c r="AN34" s="891"/>
      <c r="AO34" s="891"/>
      <c r="AP34" s="891">
        <v>103</v>
      </c>
      <c r="AQ34" s="891"/>
      <c r="AR34" s="891"/>
      <c r="AS34" s="891"/>
      <c r="AT34" s="891"/>
      <c r="AU34" s="891">
        <v>103</v>
      </c>
      <c r="AV34" s="891"/>
      <c r="AW34" s="891"/>
      <c r="AX34" s="891"/>
      <c r="AY34" s="891"/>
      <c r="AZ34" s="892" t="s">
        <v>566</v>
      </c>
      <c r="BA34" s="892"/>
      <c r="BB34" s="892"/>
      <c r="BC34" s="892"/>
      <c r="BD34" s="892"/>
      <c r="BE34" s="888" t="s">
        <v>400</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c r="A35" s="246">
        <v>8</v>
      </c>
      <c r="B35" s="815" t="s">
        <v>401</v>
      </c>
      <c r="C35" s="816"/>
      <c r="D35" s="816"/>
      <c r="E35" s="816"/>
      <c r="F35" s="816"/>
      <c r="G35" s="816"/>
      <c r="H35" s="816"/>
      <c r="I35" s="816"/>
      <c r="J35" s="816"/>
      <c r="K35" s="816"/>
      <c r="L35" s="816"/>
      <c r="M35" s="816"/>
      <c r="N35" s="816"/>
      <c r="O35" s="816"/>
      <c r="P35" s="817"/>
      <c r="Q35" s="818">
        <v>1512</v>
      </c>
      <c r="R35" s="819"/>
      <c r="S35" s="819"/>
      <c r="T35" s="819"/>
      <c r="U35" s="819"/>
      <c r="V35" s="819">
        <v>1481</v>
      </c>
      <c r="W35" s="819"/>
      <c r="X35" s="819"/>
      <c r="Y35" s="819"/>
      <c r="Z35" s="819"/>
      <c r="AA35" s="819">
        <f t="shared" si="0"/>
        <v>31</v>
      </c>
      <c r="AB35" s="819"/>
      <c r="AC35" s="819"/>
      <c r="AD35" s="819"/>
      <c r="AE35" s="820"/>
      <c r="AF35" s="821">
        <v>32</v>
      </c>
      <c r="AG35" s="822"/>
      <c r="AH35" s="822"/>
      <c r="AI35" s="822"/>
      <c r="AJ35" s="823"/>
      <c r="AK35" s="890" t="s">
        <v>567</v>
      </c>
      <c r="AL35" s="891"/>
      <c r="AM35" s="891"/>
      <c r="AN35" s="891"/>
      <c r="AO35" s="891"/>
      <c r="AP35" s="891">
        <v>9760</v>
      </c>
      <c r="AQ35" s="891"/>
      <c r="AR35" s="891"/>
      <c r="AS35" s="891"/>
      <c r="AT35" s="891"/>
      <c r="AU35" s="891">
        <v>8901</v>
      </c>
      <c r="AV35" s="891"/>
      <c r="AW35" s="891"/>
      <c r="AX35" s="891"/>
      <c r="AY35" s="891"/>
      <c r="AZ35" s="892" t="s">
        <v>567</v>
      </c>
      <c r="BA35" s="892"/>
      <c r="BB35" s="892"/>
      <c r="BC35" s="892"/>
      <c r="BD35" s="892"/>
      <c r="BE35" s="888" t="s">
        <v>402</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c r="A36" s="246">
        <v>9</v>
      </c>
      <c r="B36" s="815" t="s">
        <v>403</v>
      </c>
      <c r="C36" s="816"/>
      <c r="D36" s="816"/>
      <c r="E36" s="816"/>
      <c r="F36" s="816"/>
      <c r="G36" s="816"/>
      <c r="H36" s="816"/>
      <c r="I36" s="816"/>
      <c r="J36" s="816"/>
      <c r="K36" s="816"/>
      <c r="L36" s="816"/>
      <c r="M36" s="816"/>
      <c r="N36" s="816"/>
      <c r="O36" s="816"/>
      <c r="P36" s="817"/>
      <c r="Q36" s="818">
        <v>766</v>
      </c>
      <c r="R36" s="819"/>
      <c r="S36" s="819"/>
      <c r="T36" s="819"/>
      <c r="U36" s="819"/>
      <c r="V36" s="819">
        <v>753</v>
      </c>
      <c r="W36" s="819"/>
      <c r="X36" s="819"/>
      <c r="Y36" s="819"/>
      <c r="Z36" s="819"/>
      <c r="AA36" s="819">
        <f t="shared" si="0"/>
        <v>13</v>
      </c>
      <c r="AB36" s="819"/>
      <c r="AC36" s="819"/>
      <c r="AD36" s="819"/>
      <c r="AE36" s="820"/>
      <c r="AF36" s="821">
        <v>13</v>
      </c>
      <c r="AG36" s="822"/>
      <c r="AH36" s="822"/>
      <c r="AI36" s="822"/>
      <c r="AJ36" s="823"/>
      <c r="AK36" s="890" t="s">
        <v>567</v>
      </c>
      <c r="AL36" s="891"/>
      <c r="AM36" s="891"/>
      <c r="AN36" s="891"/>
      <c r="AO36" s="891"/>
      <c r="AP36" s="891">
        <v>2905</v>
      </c>
      <c r="AQ36" s="891"/>
      <c r="AR36" s="891"/>
      <c r="AS36" s="891"/>
      <c r="AT36" s="891"/>
      <c r="AU36" s="891">
        <v>2905</v>
      </c>
      <c r="AV36" s="891"/>
      <c r="AW36" s="891"/>
      <c r="AX36" s="891"/>
      <c r="AY36" s="891"/>
      <c r="AZ36" s="892" t="s">
        <v>567</v>
      </c>
      <c r="BA36" s="892"/>
      <c r="BB36" s="892"/>
      <c r="BC36" s="892"/>
      <c r="BD36" s="892"/>
      <c r="BE36" s="888" t="s">
        <v>402</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c r="A37" s="246">
        <v>10</v>
      </c>
      <c r="B37" s="815" t="s">
        <v>404</v>
      </c>
      <c r="C37" s="816"/>
      <c r="D37" s="816"/>
      <c r="E37" s="816"/>
      <c r="F37" s="816"/>
      <c r="G37" s="816"/>
      <c r="H37" s="816"/>
      <c r="I37" s="816"/>
      <c r="J37" s="816"/>
      <c r="K37" s="816"/>
      <c r="L37" s="816"/>
      <c r="M37" s="816"/>
      <c r="N37" s="816"/>
      <c r="O37" s="816"/>
      <c r="P37" s="817"/>
      <c r="Q37" s="818">
        <v>57</v>
      </c>
      <c r="R37" s="819"/>
      <c r="S37" s="819"/>
      <c r="T37" s="819"/>
      <c r="U37" s="819"/>
      <c r="V37" s="819">
        <v>52</v>
      </c>
      <c r="W37" s="819"/>
      <c r="X37" s="819"/>
      <c r="Y37" s="819"/>
      <c r="Z37" s="819"/>
      <c r="AA37" s="819">
        <f t="shared" si="0"/>
        <v>5</v>
      </c>
      <c r="AB37" s="819"/>
      <c r="AC37" s="819"/>
      <c r="AD37" s="819"/>
      <c r="AE37" s="820"/>
      <c r="AF37" s="821">
        <v>5</v>
      </c>
      <c r="AG37" s="822"/>
      <c r="AH37" s="822"/>
      <c r="AI37" s="822"/>
      <c r="AJ37" s="823"/>
      <c r="AK37" s="890" t="s">
        <v>567</v>
      </c>
      <c r="AL37" s="891"/>
      <c r="AM37" s="891"/>
      <c r="AN37" s="891"/>
      <c r="AO37" s="891"/>
      <c r="AP37" s="891">
        <v>158</v>
      </c>
      <c r="AQ37" s="891"/>
      <c r="AR37" s="891"/>
      <c r="AS37" s="891"/>
      <c r="AT37" s="891"/>
      <c r="AU37" s="891">
        <v>158</v>
      </c>
      <c r="AV37" s="891"/>
      <c r="AW37" s="891"/>
      <c r="AX37" s="891"/>
      <c r="AY37" s="891"/>
      <c r="AZ37" s="892" t="s">
        <v>567</v>
      </c>
      <c r="BA37" s="892"/>
      <c r="BB37" s="892"/>
      <c r="BC37" s="892"/>
      <c r="BD37" s="892"/>
      <c r="BE37" s="888" t="s">
        <v>405</v>
      </c>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c r="A38" s="246">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406</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c r="A63" s="244" t="s">
        <v>379</v>
      </c>
      <c r="B63" s="850" t="s">
        <v>407</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1709</v>
      </c>
      <c r="AG63" s="902"/>
      <c r="AH63" s="902"/>
      <c r="AI63" s="902"/>
      <c r="AJ63" s="903"/>
      <c r="AK63" s="904"/>
      <c r="AL63" s="899"/>
      <c r="AM63" s="899"/>
      <c r="AN63" s="899"/>
      <c r="AO63" s="899"/>
      <c r="AP63" s="902">
        <v>18094</v>
      </c>
      <c r="AQ63" s="902"/>
      <c r="AR63" s="902"/>
      <c r="AS63" s="902"/>
      <c r="AT63" s="902"/>
      <c r="AU63" s="902">
        <v>12403</v>
      </c>
      <c r="AV63" s="902"/>
      <c r="AW63" s="902"/>
      <c r="AX63" s="902"/>
      <c r="AY63" s="902"/>
      <c r="AZ63" s="906"/>
      <c r="BA63" s="906"/>
      <c r="BB63" s="906"/>
      <c r="BC63" s="906"/>
      <c r="BD63" s="906"/>
      <c r="BE63" s="907"/>
      <c r="BF63" s="907"/>
      <c r="BG63" s="907"/>
      <c r="BH63" s="907"/>
      <c r="BI63" s="908"/>
      <c r="BJ63" s="909" t="s">
        <v>120</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c r="A65" s="232" t="s">
        <v>408</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c r="A66" s="800" t="s">
        <v>409</v>
      </c>
      <c r="B66" s="801"/>
      <c r="C66" s="801"/>
      <c r="D66" s="801"/>
      <c r="E66" s="801"/>
      <c r="F66" s="801"/>
      <c r="G66" s="801"/>
      <c r="H66" s="801"/>
      <c r="I66" s="801"/>
      <c r="J66" s="801"/>
      <c r="K66" s="801"/>
      <c r="L66" s="801"/>
      <c r="M66" s="801"/>
      <c r="N66" s="801"/>
      <c r="O66" s="801"/>
      <c r="P66" s="802"/>
      <c r="Q66" s="777" t="s">
        <v>410</v>
      </c>
      <c r="R66" s="778"/>
      <c r="S66" s="778"/>
      <c r="T66" s="778"/>
      <c r="U66" s="779"/>
      <c r="V66" s="777" t="s">
        <v>411</v>
      </c>
      <c r="W66" s="778"/>
      <c r="X66" s="778"/>
      <c r="Y66" s="778"/>
      <c r="Z66" s="779"/>
      <c r="AA66" s="777" t="s">
        <v>412</v>
      </c>
      <c r="AB66" s="778"/>
      <c r="AC66" s="778"/>
      <c r="AD66" s="778"/>
      <c r="AE66" s="779"/>
      <c r="AF66" s="912" t="s">
        <v>413</v>
      </c>
      <c r="AG66" s="873"/>
      <c r="AH66" s="873"/>
      <c r="AI66" s="873"/>
      <c r="AJ66" s="913"/>
      <c r="AK66" s="777" t="s">
        <v>388</v>
      </c>
      <c r="AL66" s="801"/>
      <c r="AM66" s="801"/>
      <c r="AN66" s="801"/>
      <c r="AO66" s="802"/>
      <c r="AP66" s="777" t="s">
        <v>389</v>
      </c>
      <c r="AQ66" s="778"/>
      <c r="AR66" s="778"/>
      <c r="AS66" s="778"/>
      <c r="AT66" s="779"/>
      <c r="AU66" s="777" t="s">
        <v>414</v>
      </c>
      <c r="AV66" s="778"/>
      <c r="AW66" s="778"/>
      <c r="AX66" s="778"/>
      <c r="AY66" s="779"/>
      <c r="AZ66" s="777" t="s">
        <v>366</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c r="A68" s="238">
        <v>1</v>
      </c>
      <c r="B68" s="929" t="s">
        <v>568</v>
      </c>
      <c r="C68" s="930"/>
      <c r="D68" s="930"/>
      <c r="E68" s="930"/>
      <c r="F68" s="930"/>
      <c r="G68" s="930"/>
      <c r="H68" s="930"/>
      <c r="I68" s="930"/>
      <c r="J68" s="930"/>
      <c r="K68" s="930"/>
      <c r="L68" s="930"/>
      <c r="M68" s="930"/>
      <c r="N68" s="930"/>
      <c r="O68" s="930"/>
      <c r="P68" s="931"/>
      <c r="Q68" s="932">
        <v>19891</v>
      </c>
      <c r="R68" s="926"/>
      <c r="S68" s="926"/>
      <c r="T68" s="926"/>
      <c r="U68" s="926"/>
      <c r="V68" s="926">
        <v>19869</v>
      </c>
      <c r="W68" s="926"/>
      <c r="X68" s="926"/>
      <c r="Y68" s="926"/>
      <c r="Z68" s="926"/>
      <c r="AA68" s="926">
        <v>21</v>
      </c>
      <c r="AB68" s="926"/>
      <c r="AC68" s="926"/>
      <c r="AD68" s="926"/>
      <c r="AE68" s="926"/>
      <c r="AF68" s="926">
        <v>21</v>
      </c>
      <c r="AG68" s="926"/>
      <c r="AH68" s="926"/>
      <c r="AI68" s="926"/>
      <c r="AJ68" s="926"/>
      <c r="AK68" s="926">
        <v>3109</v>
      </c>
      <c r="AL68" s="926"/>
      <c r="AM68" s="926"/>
      <c r="AN68" s="926"/>
      <c r="AO68" s="926"/>
      <c r="AP68" s="926" t="s">
        <v>582</v>
      </c>
      <c r="AQ68" s="926"/>
      <c r="AR68" s="926"/>
      <c r="AS68" s="926"/>
      <c r="AT68" s="926"/>
      <c r="AU68" s="926" t="s">
        <v>582</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c r="A69" s="241">
        <v>2</v>
      </c>
      <c r="B69" s="933" t="s">
        <v>569</v>
      </c>
      <c r="C69" s="934"/>
      <c r="D69" s="934"/>
      <c r="E69" s="934"/>
      <c r="F69" s="934"/>
      <c r="G69" s="934"/>
      <c r="H69" s="934"/>
      <c r="I69" s="934"/>
      <c r="J69" s="934"/>
      <c r="K69" s="934"/>
      <c r="L69" s="934"/>
      <c r="M69" s="934"/>
      <c r="N69" s="934"/>
      <c r="O69" s="934"/>
      <c r="P69" s="935"/>
      <c r="Q69" s="936">
        <v>169</v>
      </c>
      <c r="R69" s="891"/>
      <c r="S69" s="891"/>
      <c r="T69" s="891"/>
      <c r="U69" s="891"/>
      <c r="V69" s="891">
        <v>169</v>
      </c>
      <c r="W69" s="891"/>
      <c r="X69" s="891"/>
      <c r="Y69" s="891"/>
      <c r="Z69" s="891"/>
      <c r="AA69" s="891">
        <v>1</v>
      </c>
      <c r="AB69" s="891"/>
      <c r="AC69" s="891"/>
      <c r="AD69" s="891"/>
      <c r="AE69" s="891"/>
      <c r="AF69" s="891">
        <v>1</v>
      </c>
      <c r="AG69" s="891"/>
      <c r="AH69" s="891"/>
      <c r="AI69" s="891"/>
      <c r="AJ69" s="891"/>
      <c r="AK69" s="891">
        <v>36</v>
      </c>
      <c r="AL69" s="891"/>
      <c r="AM69" s="891"/>
      <c r="AN69" s="891"/>
      <c r="AO69" s="891"/>
      <c r="AP69" s="891" t="s">
        <v>582</v>
      </c>
      <c r="AQ69" s="891"/>
      <c r="AR69" s="891"/>
      <c r="AS69" s="891"/>
      <c r="AT69" s="891"/>
      <c r="AU69" s="891" t="s">
        <v>567</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c r="A70" s="241">
        <v>3</v>
      </c>
      <c r="B70" s="933" t="s">
        <v>570</v>
      </c>
      <c r="C70" s="934"/>
      <c r="D70" s="934"/>
      <c r="E70" s="934"/>
      <c r="F70" s="934"/>
      <c r="G70" s="934"/>
      <c r="H70" s="934"/>
      <c r="I70" s="934"/>
      <c r="J70" s="934"/>
      <c r="K70" s="934"/>
      <c r="L70" s="934"/>
      <c r="M70" s="934"/>
      <c r="N70" s="934"/>
      <c r="O70" s="934"/>
      <c r="P70" s="935"/>
      <c r="Q70" s="936">
        <v>555</v>
      </c>
      <c r="R70" s="891"/>
      <c r="S70" s="891"/>
      <c r="T70" s="891"/>
      <c r="U70" s="891"/>
      <c r="V70" s="891">
        <v>345</v>
      </c>
      <c r="W70" s="891"/>
      <c r="X70" s="891"/>
      <c r="Y70" s="891"/>
      <c r="Z70" s="891"/>
      <c r="AA70" s="891">
        <v>211</v>
      </c>
      <c r="AB70" s="891"/>
      <c r="AC70" s="891"/>
      <c r="AD70" s="891"/>
      <c r="AE70" s="891"/>
      <c r="AF70" s="891">
        <v>211</v>
      </c>
      <c r="AG70" s="891"/>
      <c r="AH70" s="891"/>
      <c r="AI70" s="891"/>
      <c r="AJ70" s="891"/>
      <c r="AK70" s="891" t="s">
        <v>582</v>
      </c>
      <c r="AL70" s="891"/>
      <c r="AM70" s="891"/>
      <c r="AN70" s="891"/>
      <c r="AO70" s="891"/>
      <c r="AP70" s="891" t="s">
        <v>567</v>
      </c>
      <c r="AQ70" s="891"/>
      <c r="AR70" s="891"/>
      <c r="AS70" s="891"/>
      <c r="AT70" s="891"/>
      <c r="AU70" s="891" t="s">
        <v>582</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c r="A71" s="241">
        <v>4</v>
      </c>
      <c r="B71" s="933" t="s">
        <v>571</v>
      </c>
      <c r="C71" s="934"/>
      <c r="D71" s="934"/>
      <c r="E71" s="934"/>
      <c r="F71" s="934"/>
      <c r="G71" s="934"/>
      <c r="H71" s="934"/>
      <c r="I71" s="934"/>
      <c r="J71" s="934"/>
      <c r="K71" s="934"/>
      <c r="L71" s="934"/>
      <c r="M71" s="934"/>
      <c r="N71" s="934"/>
      <c r="O71" s="934"/>
      <c r="P71" s="935"/>
      <c r="Q71" s="936">
        <v>908</v>
      </c>
      <c r="R71" s="891"/>
      <c r="S71" s="891"/>
      <c r="T71" s="891"/>
      <c r="U71" s="891"/>
      <c r="V71" s="891">
        <v>902</v>
      </c>
      <c r="W71" s="891"/>
      <c r="X71" s="891"/>
      <c r="Y71" s="891"/>
      <c r="Z71" s="891"/>
      <c r="AA71" s="891">
        <v>5</v>
      </c>
      <c r="AB71" s="891"/>
      <c r="AC71" s="891"/>
      <c r="AD71" s="891"/>
      <c r="AE71" s="891"/>
      <c r="AF71" s="891">
        <v>5</v>
      </c>
      <c r="AG71" s="891"/>
      <c r="AH71" s="891"/>
      <c r="AI71" s="891"/>
      <c r="AJ71" s="891"/>
      <c r="AK71" s="891" t="s">
        <v>567</v>
      </c>
      <c r="AL71" s="891"/>
      <c r="AM71" s="891"/>
      <c r="AN71" s="891"/>
      <c r="AO71" s="891"/>
      <c r="AP71" s="891" t="s">
        <v>582</v>
      </c>
      <c r="AQ71" s="891"/>
      <c r="AR71" s="891"/>
      <c r="AS71" s="891"/>
      <c r="AT71" s="891"/>
      <c r="AU71" s="891" t="s">
        <v>582</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c r="A72" s="241">
        <v>5</v>
      </c>
      <c r="B72" s="933" t="s">
        <v>572</v>
      </c>
      <c r="C72" s="934"/>
      <c r="D72" s="934"/>
      <c r="E72" s="934"/>
      <c r="F72" s="934"/>
      <c r="G72" s="934"/>
      <c r="H72" s="934"/>
      <c r="I72" s="934"/>
      <c r="J72" s="934"/>
      <c r="K72" s="934"/>
      <c r="L72" s="934"/>
      <c r="M72" s="934"/>
      <c r="N72" s="934"/>
      <c r="O72" s="934"/>
      <c r="P72" s="935"/>
      <c r="Q72" s="936">
        <v>325083</v>
      </c>
      <c r="R72" s="891"/>
      <c r="S72" s="891"/>
      <c r="T72" s="891"/>
      <c r="U72" s="891"/>
      <c r="V72" s="891">
        <v>319922</v>
      </c>
      <c r="W72" s="891"/>
      <c r="X72" s="891"/>
      <c r="Y72" s="891"/>
      <c r="Z72" s="891"/>
      <c r="AA72" s="891">
        <v>5161</v>
      </c>
      <c r="AB72" s="891"/>
      <c r="AC72" s="891"/>
      <c r="AD72" s="891"/>
      <c r="AE72" s="891"/>
      <c r="AF72" s="891">
        <v>5161</v>
      </c>
      <c r="AG72" s="891"/>
      <c r="AH72" s="891"/>
      <c r="AI72" s="891"/>
      <c r="AJ72" s="891"/>
      <c r="AK72" s="891">
        <v>2069</v>
      </c>
      <c r="AL72" s="891"/>
      <c r="AM72" s="891"/>
      <c r="AN72" s="891"/>
      <c r="AO72" s="891"/>
      <c r="AP72" s="891" t="s">
        <v>582</v>
      </c>
      <c r="AQ72" s="891"/>
      <c r="AR72" s="891"/>
      <c r="AS72" s="891"/>
      <c r="AT72" s="891"/>
      <c r="AU72" s="891" t="s">
        <v>567</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c r="A73" s="241">
        <v>6</v>
      </c>
      <c r="B73" s="933" t="s">
        <v>573</v>
      </c>
      <c r="C73" s="934"/>
      <c r="D73" s="934"/>
      <c r="E73" s="934"/>
      <c r="F73" s="934"/>
      <c r="G73" s="934"/>
      <c r="H73" s="934"/>
      <c r="I73" s="934"/>
      <c r="J73" s="934"/>
      <c r="K73" s="934"/>
      <c r="L73" s="934"/>
      <c r="M73" s="934"/>
      <c r="N73" s="934"/>
      <c r="O73" s="934"/>
      <c r="P73" s="935"/>
      <c r="Q73" s="936">
        <v>239</v>
      </c>
      <c r="R73" s="891"/>
      <c r="S73" s="891"/>
      <c r="T73" s="891"/>
      <c r="U73" s="891"/>
      <c r="V73" s="891">
        <v>216</v>
      </c>
      <c r="W73" s="891"/>
      <c r="X73" s="891"/>
      <c r="Y73" s="891"/>
      <c r="Z73" s="891"/>
      <c r="AA73" s="891">
        <v>24</v>
      </c>
      <c r="AB73" s="891"/>
      <c r="AC73" s="891"/>
      <c r="AD73" s="891"/>
      <c r="AE73" s="891"/>
      <c r="AF73" s="891">
        <v>24</v>
      </c>
      <c r="AG73" s="891"/>
      <c r="AH73" s="891"/>
      <c r="AI73" s="891"/>
      <c r="AJ73" s="891"/>
      <c r="AK73" s="891" t="s">
        <v>567</v>
      </c>
      <c r="AL73" s="891"/>
      <c r="AM73" s="891"/>
      <c r="AN73" s="891"/>
      <c r="AO73" s="891"/>
      <c r="AP73" s="891" t="s">
        <v>567</v>
      </c>
      <c r="AQ73" s="891"/>
      <c r="AR73" s="891"/>
      <c r="AS73" s="891"/>
      <c r="AT73" s="891"/>
      <c r="AU73" s="891" t="s">
        <v>566</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c r="A74" s="241">
        <v>7</v>
      </c>
      <c r="B74" s="933" t="s">
        <v>574</v>
      </c>
      <c r="C74" s="934"/>
      <c r="D74" s="934"/>
      <c r="E74" s="934"/>
      <c r="F74" s="934"/>
      <c r="G74" s="934"/>
      <c r="H74" s="934"/>
      <c r="I74" s="934"/>
      <c r="J74" s="934"/>
      <c r="K74" s="934"/>
      <c r="L74" s="934"/>
      <c r="M74" s="934"/>
      <c r="N74" s="934"/>
      <c r="O74" s="934"/>
      <c r="P74" s="935"/>
      <c r="Q74" s="936">
        <v>1543</v>
      </c>
      <c r="R74" s="891"/>
      <c r="S74" s="891"/>
      <c r="T74" s="891"/>
      <c r="U74" s="891"/>
      <c r="V74" s="891">
        <v>1460</v>
      </c>
      <c r="W74" s="891"/>
      <c r="X74" s="891"/>
      <c r="Y74" s="891"/>
      <c r="Z74" s="891"/>
      <c r="AA74" s="891">
        <v>82</v>
      </c>
      <c r="AB74" s="891"/>
      <c r="AC74" s="891"/>
      <c r="AD74" s="891"/>
      <c r="AE74" s="891"/>
      <c r="AF74" s="891">
        <v>119</v>
      </c>
      <c r="AG74" s="891"/>
      <c r="AH74" s="891"/>
      <c r="AI74" s="891"/>
      <c r="AJ74" s="891"/>
      <c r="AK74" s="891" t="s">
        <v>583</v>
      </c>
      <c r="AL74" s="891"/>
      <c r="AM74" s="891"/>
      <c r="AN74" s="891"/>
      <c r="AO74" s="891"/>
      <c r="AP74" s="891">
        <v>1097</v>
      </c>
      <c r="AQ74" s="891"/>
      <c r="AR74" s="891"/>
      <c r="AS74" s="891"/>
      <c r="AT74" s="891"/>
      <c r="AU74" s="891" t="s">
        <v>567</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c r="A75" s="241">
        <v>8</v>
      </c>
      <c r="B75" s="933" t="s">
        <v>575</v>
      </c>
      <c r="C75" s="934"/>
      <c r="D75" s="934"/>
      <c r="E75" s="934"/>
      <c r="F75" s="934"/>
      <c r="G75" s="934"/>
      <c r="H75" s="934"/>
      <c r="I75" s="934"/>
      <c r="J75" s="934"/>
      <c r="K75" s="934"/>
      <c r="L75" s="934"/>
      <c r="M75" s="934"/>
      <c r="N75" s="934"/>
      <c r="O75" s="934"/>
      <c r="P75" s="935"/>
      <c r="Q75" s="939">
        <v>708</v>
      </c>
      <c r="R75" s="940"/>
      <c r="S75" s="940"/>
      <c r="T75" s="940"/>
      <c r="U75" s="890"/>
      <c r="V75" s="941">
        <v>638</v>
      </c>
      <c r="W75" s="940"/>
      <c r="X75" s="940"/>
      <c r="Y75" s="940"/>
      <c r="Z75" s="890"/>
      <c r="AA75" s="941">
        <v>70</v>
      </c>
      <c r="AB75" s="940"/>
      <c r="AC75" s="940"/>
      <c r="AD75" s="940"/>
      <c r="AE75" s="890"/>
      <c r="AF75" s="941">
        <v>70</v>
      </c>
      <c r="AG75" s="940"/>
      <c r="AH75" s="940"/>
      <c r="AI75" s="940"/>
      <c r="AJ75" s="890"/>
      <c r="AK75" s="941" t="s">
        <v>567</v>
      </c>
      <c r="AL75" s="940"/>
      <c r="AM75" s="940"/>
      <c r="AN75" s="940"/>
      <c r="AO75" s="890"/>
      <c r="AP75" s="941">
        <v>234</v>
      </c>
      <c r="AQ75" s="940"/>
      <c r="AR75" s="940"/>
      <c r="AS75" s="940"/>
      <c r="AT75" s="890"/>
      <c r="AU75" s="941">
        <v>57</v>
      </c>
      <c r="AV75" s="940"/>
      <c r="AW75" s="940"/>
      <c r="AX75" s="940"/>
      <c r="AY75" s="890"/>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c r="A76" s="241">
        <v>9</v>
      </c>
      <c r="B76" s="933" t="s">
        <v>576</v>
      </c>
      <c r="C76" s="934"/>
      <c r="D76" s="934"/>
      <c r="E76" s="934"/>
      <c r="F76" s="934"/>
      <c r="G76" s="934"/>
      <c r="H76" s="934"/>
      <c r="I76" s="934"/>
      <c r="J76" s="934"/>
      <c r="K76" s="934"/>
      <c r="L76" s="934"/>
      <c r="M76" s="934"/>
      <c r="N76" s="934"/>
      <c r="O76" s="934"/>
      <c r="P76" s="935"/>
      <c r="Q76" s="939">
        <v>722</v>
      </c>
      <c r="R76" s="940"/>
      <c r="S76" s="940"/>
      <c r="T76" s="940"/>
      <c r="U76" s="890"/>
      <c r="V76" s="941">
        <v>570</v>
      </c>
      <c r="W76" s="940"/>
      <c r="X76" s="940"/>
      <c r="Y76" s="940"/>
      <c r="Z76" s="890"/>
      <c r="AA76" s="941">
        <v>152</v>
      </c>
      <c r="AB76" s="940"/>
      <c r="AC76" s="940"/>
      <c r="AD76" s="940"/>
      <c r="AE76" s="890"/>
      <c r="AF76" s="941">
        <v>152</v>
      </c>
      <c r="AG76" s="940"/>
      <c r="AH76" s="940"/>
      <c r="AI76" s="940"/>
      <c r="AJ76" s="890"/>
      <c r="AK76" s="941" t="s">
        <v>567</v>
      </c>
      <c r="AL76" s="940"/>
      <c r="AM76" s="940"/>
      <c r="AN76" s="940"/>
      <c r="AO76" s="890"/>
      <c r="AP76" s="941" t="s">
        <v>567</v>
      </c>
      <c r="AQ76" s="940"/>
      <c r="AR76" s="940"/>
      <c r="AS76" s="940"/>
      <c r="AT76" s="890"/>
      <c r="AU76" s="941" t="s">
        <v>567</v>
      </c>
      <c r="AV76" s="940"/>
      <c r="AW76" s="940"/>
      <c r="AX76" s="940"/>
      <c r="AY76" s="890"/>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c r="A77" s="241">
        <v>10</v>
      </c>
      <c r="B77" s="933" t="s">
        <v>577</v>
      </c>
      <c r="C77" s="934"/>
      <c r="D77" s="934"/>
      <c r="E77" s="934"/>
      <c r="F77" s="934"/>
      <c r="G77" s="934"/>
      <c r="H77" s="934"/>
      <c r="I77" s="934"/>
      <c r="J77" s="934"/>
      <c r="K77" s="934"/>
      <c r="L77" s="934"/>
      <c r="M77" s="934"/>
      <c r="N77" s="934"/>
      <c r="O77" s="934"/>
      <c r="P77" s="935"/>
      <c r="Q77" s="939">
        <v>909</v>
      </c>
      <c r="R77" s="940"/>
      <c r="S77" s="940"/>
      <c r="T77" s="940"/>
      <c r="U77" s="890"/>
      <c r="V77" s="941">
        <v>809</v>
      </c>
      <c r="W77" s="940"/>
      <c r="X77" s="940"/>
      <c r="Y77" s="940"/>
      <c r="Z77" s="890"/>
      <c r="AA77" s="941">
        <v>101</v>
      </c>
      <c r="AB77" s="940"/>
      <c r="AC77" s="940"/>
      <c r="AD77" s="940"/>
      <c r="AE77" s="890"/>
      <c r="AF77" s="941">
        <v>101</v>
      </c>
      <c r="AG77" s="940"/>
      <c r="AH77" s="940"/>
      <c r="AI77" s="940"/>
      <c r="AJ77" s="890"/>
      <c r="AK77" s="941" t="s">
        <v>567</v>
      </c>
      <c r="AL77" s="940"/>
      <c r="AM77" s="940"/>
      <c r="AN77" s="940"/>
      <c r="AO77" s="890"/>
      <c r="AP77" s="941" t="s">
        <v>567</v>
      </c>
      <c r="AQ77" s="940"/>
      <c r="AR77" s="940"/>
      <c r="AS77" s="940"/>
      <c r="AT77" s="890"/>
      <c r="AU77" s="941" t="s">
        <v>567</v>
      </c>
      <c r="AV77" s="940"/>
      <c r="AW77" s="940"/>
      <c r="AX77" s="940"/>
      <c r="AY77" s="890"/>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c r="A78" s="241">
        <v>11</v>
      </c>
      <c r="B78" s="933" t="s">
        <v>578</v>
      </c>
      <c r="C78" s="934"/>
      <c r="D78" s="934"/>
      <c r="E78" s="934"/>
      <c r="F78" s="934"/>
      <c r="G78" s="934"/>
      <c r="H78" s="934"/>
      <c r="I78" s="934"/>
      <c r="J78" s="934"/>
      <c r="K78" s="934"/>
      <c r="L78" s="934"/>
      <c r="M78" s="934"/>
      <c r="N78" s="934"/>
      <c r="O78" s="934"/>
      <c r="P78" s="935"/>
      <c r="Q78" s="936">
        <v>245</v>
      </c>
      <c r="R78" s="891"/>
      <c r="S78" s="891"/>
      <c r="T78" s="891"/>
      <c r="U78" s="891"/>
      <c r="V78" s="891">
        <v>169</v>
      </c>
      <c r="W78" s="891"/>
      <c r="X78" s="891"/>
      <c r="Y78" s="891"/>
      <c r="Z78" s="891"/>
      <c r="AA78" s="891">
        <v>76</v>
      </c>
      <c r="AB78" s="891"/>
      <c r="AC78" s="891"/>
      <c r="AD78" s="891"/>
      <c r="AE78" s="891"/>
      <c r="AF78" s="891">
        <v>50</v>
      </c>
      <c r="AG78" s="891"/>
      <c r="AH78" s="891"/>
      <c r="AI78" s="891"/>
      <c r="AJ78" s="891"/>
      <c r="AK78" s="891" t="s">
        <v>567</v>
      </c>
      <c r="AL78" s="891"/>
      <c r="AM78" s="891"/>
      <c r="AN78" s="891"/>
      <c r="AO78" s="891"/>
      <c r="AP78" s="891" t="s">
        <v>567</v>
      </c>
      <c r="AQ78" s="891"/>
      <c r="AR78" s="891"/>
      <c r="AS78" s="891"/>
      <c r="AT78" s="891"/>
      <c r="AU78" s="891" t="s">
        <v>567</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c r="A79" s="241">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c r="A80" s="241">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c r="A81" s="241">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c r="A82" s="241">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c r="A83" s="241">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c r="A84" s="241">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c r="A85" s="241">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c r="A86" s="241">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c r="A87" s="249">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c r="A88" s="244" t="s">
        <v>379</v>
      </c>
      <c r="B88" s="850" t="s">
        <v>415</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5915</v>
      </c>
      <c r="AG88" s="902"/>
      <c r="AH88" s="902"/>
      <c r="AI88" s="902"/>
      <c r="AJ88" s="902"/>
      <c r="AK88" s="899"/>
      <c r="AL88" s="899"/>
      <c r="AM88" s="899"/>
      <c r="AN88" s="899"/>
      <c r="AO88" s="899"/>
      <c r="AP88" s="902">
        <v>1331</v>
      </c>
      <c r="AQ88" s="902"/>
      <c r="AR88" s="902"/>
      <c r="AS88" s="902"/>
      <c r="AT88" s="902"/>
      <c r="AU88" s="902">
        <v>57</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850" t="s">
        <v>416</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88</v>
      </c>
      <c r="CS102" s="910"/>
      <c r="CT102" s="910"/>
      <c r="CU102" s="910"/>
      <c r="CV102" s="953"/>
      <c r="CW102" s="952">
        <v>1</v>
      </c>
      <c r="CX102" s="910"/>
      <c r="CY102" s="910"/>
      <c r="CZ102" s="910"/>
      <c r="DA102" s="953"/>
      <c r="DB102" s="952" t="s">
        <v>566</v>
      </c>
      <c r="DC102" s="910"/>
      <c r="DD102" s="910"/>
      <c r="DE102" s="910"/>
      <c r="DF102" s="953"/>
      <c r="DG102" s="952" t="s">
        <v>567</v>
      </c>
      <c r="DH102" s="910"/>
      <c r="DI102" s="910"/>
      <c r="DJ102" s="910"/>
      <c r="DK102" s="953"/>
      <c r="DL102" s="952" t="s">
        <v>567</v>
      </c>
      <c r="DM102" s="910"/>
      <c r="DN102" s="910"/>
      <c r="DO102" s="910"/>
      <c r="DP102" s="953"/>
      <c r="DQ102" s="952" t="s">
        <v>566</v>
      </c>
      <c r="DR102" s="910"/>
      <c r="DS102" s="910"/>
      <c r="DT102" s="910"/>
      <c r="DU102" s="953"/>
      <c r="DV102" s="976"/>
      <c r="DW102" s="977"/>
      <c r="DX102" s="977"/>
      <c r="DY102" s="977"/>
      <c r="DZ102" s="978"/>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417</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418</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1" t="s">
        <v>421</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422</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c r="A109" s="974" t="s">
        <v>423</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424</v>
      </c>
      <c r="AB109" s="955"/>
      <c r="AC109" s="955"/>
      <c r="AD109" s="955"/>
      <c r="AE109" s="956"/>
      <c r="AF109" s="954" t="s">
        <v>297</v>
      </c>
      <c r="AG109" s="955"/>
      <c r="AH109" s="955"/>
      <c r="AI109" s="955"/>
      <c r="AJ109" s="956"/>
      <c r="AK109" s="954" t="s">
        <v>296</v>
      </c>
      <c r="AL109" s="955"/>
      <c r="AM109" s="955"/>
      <c r="AN109" s="955"/>
      <c r="AO109" s="956"/>
      <c r="AP109" s="954" t="s">
        <v>425</v>
      </c>
      <c r="AQ109" s="955"/>
      <c r="AR109" s="955"/>
      <c r="AS109" s="955"/>
      <c r="AT109" s="957"/>
      <c r="AU109" s="974" t="s">
        <v>423</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424</v>
      </c>
      <c r="BR109" s="955"/>
      <c r="BS109" s="955"/>
      <c r="BT109" s="955"/>
      <c r="BU109" s="956"/>
      <c r="BV109" s="954" t="s">
        <v>297</v>
      </c>
      <c r="BW109" s="955"/>
      <c r="BX109" s="955"/>
      <c r="BY109" s="955"/>
      <c r="BZ109" s="956"/>
      <c r="CA109" s="954" t="s">
        <v>296</v>
      </c>
      <c r="CB109" s="955"/>
      <c r="CC109" s="955"/>
      <c r="CD109" s="955"/>
      <c r="CE109" s="956"/>
      <c r="CF109" s="975" t="s">
        <v>425</v>
      </c>
      <c r="CG109" s="975"/>
      <c r="CH109" s="975"/>
      <c r="CI109" s="975"/>
      <c r="CJ109" s="975"/>
      <c r="CK109" s="954" t="s">
        <v>426</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424</v>
      </c>
      <c r="DH109" s="955"/>
      <c r="DI109" s="955"/>
      <c r="DJ109" s="955"/>
      <c r="DK109" s="956"/>
      <c r="DL109" s="954" t="s">
        <v>297</v>
      </c>
      <c r="DM109" s="955"/>
      <c r="DN109" s="955"/>
      <c r="DO109" s="955"/>
      <c r="DP109" s="956"/>
      <c r="DQ109" s="954" t="s">
        <v>296</v>
      </c>
      <c r="DR109" s="955"/>
      <c r="DS109" s="955"/>
      <c r="DT109" s="955"/>
      <c r="DU109" s="956"/>
      <c r="DV109" s="954" t="s">
        <v>425</v>
      </c>
      <c r="DW109" s="955"/>
      <c r="DX109" s="955"/>
      <c r="DY109" s="955"/>
      <c r="DZ109" s="957"/>
    </row>
    <row r="110" spans="1:131" s="226" customFormat="1" ht="26.25" customHeight="1">
      <c r="A110" s="958" t="s">
        <v>427</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1997001</v>
      </c>
      <c r="AB110" s="962"/>
      <c r="AC110" s="962"/>
      <c r="AD110" s="962"/>
      <c r="AE110" s="963"/>
      <c r="AF110" s="964">
        <v>2022569</v>
      </c>
      <c r="AG110" s="962"/>
      <c r="AH110" s="962"/>
      <c r="AI110" s="962"/>
      <c r="AJ110" s="963"/>
      <c r="AK110" s="964">
        <v>2064652</v>
      </c>
      <c r="AL110" s="962"/>
      <c r="AM110" s="962"/>
      <c r="AN110" s="962"/>
      <c r="AO110" s="963"/>
      <c r="AP110" s="965">
        <v>19.3</v>
      </c>
      <c r="AQ110" s="966"/>
      <c r="AR110" s="966"/>
      <c r="AS110" s="966"/>
      <c r="AT110" s="967"/>
      <c r="AU110" s="968" t="s">
        <v>66</v>
      </c>
      <c r="AV110" s="969"/>
      <c r="AW110" s="969"/>
      <c r="AX110" s="969"/>
      <c r="AY110" s="969"/>
      <c r="AZ110" s="1010" t="s">
        <v>428</v>
      </c>
      <c r="BA110" s="959"/>
      <c r="BB110" s="959"/>
      <c r="BC110" s="959"/>
      <c r="BD110" s="959"/>
      <c r="BE110" s="959"/>
      <c r="BF110" s="959"/>
      <c r="BG110" s="959"/>
      <c r="BH110" s="959"/>
      <c r="BI110" s="959"/>
      <c r="BJ110" s="959"/>
      <c r="BK110" s="959"/>
      <c r="BL110" s="959"/>
      <c r="BM110" s="959"/>
      <c r="BN110" s="959"/>
      <c r="BO110" s="959"/>
      <c r="BP110" s="960"/>
      <c r="BQ110" s="996">
        <v>25136748</v>
      </c>
      <c r="BR110" s="997"/>
      <c r="BS110" s="997"/>
      <c r="BT110" s="997"/>
      <c r="BU110" s="997"/>
      <c r="BV110" s="997">
        <v>25827611</v>
      </c>
      <c r="BW110" s="997"/>
      <c r="BX110" s="997"/>
      <c r="BY110" s="997"/>
      <c r="BZ110" s="997"/>
      <c r="CA110" s="997">
        <v>25980522</v>
      </c>
      <c r="CB110" s="997"/>
      <c r="CC110" s="997"/>
      <c r="CD110" s="997"/>
      <c r="CE110" s="997"/>
      <c r="CF110" s="1011">
        <v>242.3</v>
      </c>
      <c r="CG110" s="1012"/>
      <c r="CH110" s="1012"/>
      <c r="CI110" s="1012"/>
      <c r="CJ110" s="1012"/>
      <c r="CK110" s="1013" t="s">
        <v>429</v>
      </c>
      <c r="CL110" s="1014"/>
      <c r="CM110" s="993" t="s">
        <v>430</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120</v>
      </c>
      <c r="DH110" s="997"/>
      <c r="DI110" s="997"/>
      <c r="DJ110" s="997"/>
      <c r="DK110" s="997"/>
      <c r="DL110" s="997" t="s">
        <v>431</v>
      </c>
      <c r="DM110" s="997"/>
      <c r="DN110" s="997"/>
      <c r="DO110" s="997"/>
      <c r="DP110" s="997"/>
      <c r="DQ110" s="997" t="s">
        <v>120</v>
      </c>
      <c r="DR110" s="997"/>
      <c r="DS110" s="997"/>
      <c r="DT110" s="997"/>
      <c r="DU110" s="997"/>
      <c r="DV110" s="998" t="s">
        <v>120</v>
      </c>
      <c r="DW110" s="998"/>
      <c r="DX110" s="998"/>
      <c r="DY110" s="998"/>
      <c r="DZ110" s="999"/>
    </row>
    <row r="111" spans="1:131" s="226" customFormat="1" ht="26.25" customHeight="1">
      <c r="A111" s="1000" t="s">
        <v>432</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381</v>
      </c>
      <c r="AB111" s="1004"/>
      <c r="AC111" s="1004"/>
      <c r="AD111" s="1004"/>
      <c r="AE111" s="1005"/>
      <c r="AF111" s="1006" t="s">
        <v>120</v>
      </c>
      <c r="AG111" s="1004"/>
      <c r="AH111" s="1004"/>
      <c r="AI111" s="1004"/>
      <c r="AJ111" s="1005"/>
      <c r="AK111" s="1006" t="s">
        <v>381</v>
      </c>
      <c r="AL111" s="1004"/>
      <c r="AM111" s="1004"/>
      <c r="AN111" s="1004"/>
      <c r="AO111" s="1005"/>
      <c r="AP111" s="1007" t="s">
        <v>381</v>
      </c>
      <c r="AQ111" s="1008"/>
      <c r="AR111" s="1008"/>
      <c r="AS111" s="1008"/>
      <c r="AT111" s="1009"/>
      <c r="AU111" s="970"/>
      <c r="AV111" s="971"/>
      <c r="AW111" s="971"/>
      <c r="AX111" s="971"/>
      <c r="AY111" s="971"/>
      <c r="AZ111" s="1019" t="s">
        <v>433</v>
      </c>
      <c r="BA111" s="1020"/>
      <c r="BB111" s="1020"/>
      <c r="BC111" s="1020"/>
      <c r="BD111" s="1020"/>
      <c r="BE111" s="1020"/>
      <c r="BF111" s="1020"/>
      <c r="BG111" s="1020"/>
      <c r="BH111" s="1020"/>
      <c r="BI111" s="1020"/>
      <c r="BJ111" s="1020"/>
      <c r="BK111" s="1020"/>
      <c r="BL111" s="1020"/>
      <c r="BM111" s="1020"/>
      <c r="BN111" s="1020"/>
      <c r="BO111" s="1020"/>
      <c r="BP111" s="1021"/>
      <c r="BQ111" s="989" t="s">
        <v>120</v>
      </c>
      <c r="BR111" s="990"/>
      <c r="BS111" s="990"/>
      <c r="BT111" s="990"/>
      <c r="BU111" s="990"/>
      <c r="BV111" s="990" t="s">
        <v>431</v>
      </c>
      <c r="BW111" s="990"/>
      <c r="BX111" s="990"/>
      <c r="BY111" s="990"/>
      <c r="BZ111" s="990"/>
      <c r="CA111" s="990" t="s">
        <v>381</v>
      </c>
      <c r="CB111" s="990"/>
      <c r="CC111" s="990"/>
      <c r="CD111" s="990"/>
      <c r="CE111" s="990"/>
      <c r="CF111" s="984" t="s">
        <v>431</v>
      </c>
      <c r="CG111" s="985"/>
      <c r="CH111" s="985"/>
      <c r="CI111" s="985"/>
      <c r="CJ111" s="985"/>
      <c r="CK111" s="1015"/>
      <c r="CL111" s="1016"/>
      <c r="CM111" s="986" t="s">
        <v>434</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120</v>
      </c>
      <c r="DH111" s="990"/>
      <c r="DI111" s="990"/>
      <c r="DJ111" s="990"/>
      <c r="DK111" s="990"/>
      <c r="DL111" s="990" t="s">
        <v>381</v>
      </c>
      <c r="DM111" s="990"/>
      <c r="DN111" s="990"/>
      <c r="DO111" s="990"/>
      <c r="DP111" s="990"/>
      <c r="DQ111" s="990" t="s">
        <v>120</v>
      </c>
      <c r="DR111" s="990"/>
      <c r="DS111" s="990"/>
      <c r="DT111" s="990"/>
      <c r="DU111" s="990"/>
      <c r="DV111" s="991" t="s">
        <v>381</v>
      </c>
      <c r="DW111" s="991"/>
      <c r="DX111" s="991"/>
      <c r="DY111" s="991"/>
      <c r="DZ111" s="992"/>
    </row>
    <row r="112" spans="1:131" s="226" customFormat="1" ht="26.25" customHeight="1">
      <c r="A112" s="1022" t="s">
        <v>435</v>
      </c>
      <c r="B112" s="1023"/>
      <c r="C112" s="1020" t="s">
        <v>436</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381</v>
      </c>
      <c r="AB112" s="1029"/>
      <c r="AC112" s="1029"/>
      <c r="AD112" s="1029"/>
      <c r="AE112" s="1030"/>
      <c r="AF112" s="1031" t="s">
        <v>120</v>
      </c>
      <c r="AG112" s="1029"/>
      <c r="AH112" s="1029"/>
      <c r="AI112" s="1029"/>
      <c r="AJ112" s="1030"/>
      <c r="AK112" s="1031" t="s">
        <v>120</v>
      </c>
      <c r="AL112" s="1029"/>
      <c r="AM112" s="1029"/>
      <c r="AN112" s="1029"/>
      <c r="AO112" s="1030"/>
      <c r="AP112" s="1032" t="s">
        <v>120</v>
      </c>
      <c r="AQ112" s="1033"/>
      <c r="AR112" s="1033"/>
      <c r="AS112" s="1033"/>
      <c r="AT112" s="1034"/>
      <c r="AU112" s="970"/>
      <c r="AV112" s="971"/>
      <c r="AW112" s="971"/>
      <c r="AX112" s="971"/>
      <c r="AY112" s="971"/>
      <c r="AZ112" s="1019" t="s">
        <v>437</v>
      </c>
      <c r="BA112" s="1020"/>
      <c r="BB112" s="1020"/>
      <c r="BC112" s="1020"/>
      <c r="BD112" s="1020"/>
      <c r="BE112" s="1020"/>
      <c r="BF112" s="1020"/>
      <c r="BG112" s="1020"/>
      <c r="BH112" s="1020"/>
      <c r="BI112" s="1020"/>
      <c r="BJ112" s="1020"/>
      <c r="BK112" s="1020"/>
      <c r="BL112" s="1020"/>
      <c r="BM112" s="1020"/>
      <c r="BN112" s="1020"/>
      <c r="BO112" s="1020"/>
      <c r="BP112" s="1021"/>
      <c r="BQ112" s="989">
        <v>12613108</v>
      </c>
      <c r="BR112" s="990"/>
      <c r="BS112" s="990"/>
      <c r="BT112" s="990"/>
      <c r="BU112" s="990"/>
      <c r="BV112" s="990">
        <v>12688075</v>
      </c>
      <c r="BW112" s="990"/>
      <c r="BX112" s="990"/>
      <c r="BY112" s="990"/>
      <c r="BZ112" s="990"/>
      <c r="CA112" s="990">
        <v>12402992</v>
      </c>
      <c r="CB112" s="990"/>
      <c r="CC112" s="990"/>
      <c r="CD112" s="990"/>
      <c r="CE112" s="990"/>
      <c r="CF112" s="984">
        <v>115.7</v>
      </c>
      <c r="CG112" s="985"/>
      <c r="CH112" s="985"/>
      <c r="CI112" s="985"/>
      <c r="CJ112" s="985"/>
      <c r="CK112" s="1015"/>
      <c r="CL112" s="1016"/>
      <c r="CM112" s="986" t="s">
        <v>438</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120</v>
      </c>
      <c r="DH112" s="990"/>
      <c r="DI112" s="990"/>
      <c r="DJ112" s="990"/>
      <c r="DK112" s="990"/>
      <c r="DL112" s="990" t="s">
        <v>120</v>
      </c>
      <c r="DM112" s="990"/>
      <c r="DN112" s="990"/>
      <c r="DO112" s="990"/>
      <c r="DP112" s="990"/>
      <c r="DQ112" s="990" t="s">
        <v>381</v>
      </c>
      <c r="DR112" s="990"/>
      <c r="DS112" s="990"/>
      <c r="DT112" s="990"/>
      <c r="DU112" s="990"/>
      <c r="DV112" s="991" t="s">
        <v>120</v>
      </c>
      <c r="DW112" s="991"/>
      <c r="DX112" s="991"/>
      <c r="DY112" s="991"/>
      <c r="DZ112" s="992"/>
    </row>
    <row r="113" spans="1:130" s="226" customFormat="1" ht="26.25" customHeight="1">
      <c r="A113" s="1024"/>
      <c r="B113" s="1025"/>
      <c r="C113" s="1020" t="s">
        <v>439</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833958</v>
      </c>
      <c r="AB113" s="1004"/>
      <c r="AC113" s="1004"/>
      <c r="AD113" s="1004"/>
      <c r="AE113" s="1005"/>
      <c r="AF113" s="1006">
        <v>809693</v>
      </c>
      <c r="AG113" s="1004"/>
      <c r="AH113" s="1004"/>
      <c r="AI113" s="1004"/>
      <c r="AJ113" s="1005"/>
      <c r="AK113" s="1006">
        <v>805478</v>
      </c>
      <c r="AL113" s="1004"/>
      <c r="AM113" s="1004"/>
      <c r="AN113" s="1004"/>
      <c r="AO113" s="1005"/>
      <c r="AP113" s="1007">
        <v>7.5</v>
      </c>
      <c r="AQ113" s="1008"/>
      <c r="AR113" s="1008"/>
      <c r="AS113" s="1008"/>
      <c r="AT113" s="1009"/>
      <c r="AU113" s="970"/>
      <c r="AV113" s="971"/>
      <c r="AW113" s="971"/>
      <c r="AX113" s="971"/>
      <c r="AY113" s="971"/>
      <c r="AZ113" s="1019" t="s">
        <v>440</v>
      </c>
      <c r="BA113" s="1020"/>
      <c r="BB113" s="1020"/>
      <c r="BC113" s="1020"/>
      <c r="BD113" s="1020"/>
      <c r="BE113" s="1020"/>
      <c r="BF113" s="1020"/>
      <c r="BG113" s="1020"/>
      <c r="BH113" s="1020"/>
      <c r="BI113" s="1020"/>
      <c r="BJ113" s="1020"/>
      <c r="BK113" s="1020"/>
      <c r="BL113" s="1020"/>
      <c r="BM113" s="1020"/>
      <c r="BN113" s="1020"/>
      <c r="BO113" s="1020"/>
      <c r="BP113" s="1021"/>
      <c r="BQ113" s="989">
        <v>174377</v>
      </c>
      <c r="BR113" s="990"/>
      <c r="BS113" s="990"/>
      <c r="BT113" s="990"/>
      <c r="BU113" s="990"/>
      <c r="BV113" s="990">
        <v>116923</v>
      </c>
      <c r="BW113" s="990"/>
      <c r="BX113" s="990"/>
      <c r="BY113" s="990"/>
      <c r="BZ113" s="990"/>
      <c r="CA113" s="990">
        <v>56577</v>
      </c>
      <c r="CB113" s="990"/>
      <c r="CC113" s="990"/>
      <c r="CD113" s="990"/>
      <c r="CE113" s="990"/>
      <c r="CF113" s="984">
        <v>0.5</v>
      </c>
      <c r="CG113" s="985"/>
      <c r="CH113" s="985"/>
      <c r="CI113" s="985"/>
      <c r="CJ113" s="985"/>
      <c r="CK113" s="1015"/>
      <c r="CL113" s="1016"/>
      <c r="CM113" s="986" t="s">
        <v>441</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120</v>
      </c>
      <c r="DH113" s="1029"/>
      <c r="DI113" s="1029"/>
      <c r="DJ113" s="1029"/>
      <c r="DK113" s="1030"/>
      <c r="DL113" s="1031" t="s">
        <v>120</v>
      </c>
      <c r="DM113" s="1029"/>
      <c r="DN113" s="1029"/>
      <c r="DO113" s="1029"/>
      <c r="DP113" s="1030"/>
      <c r="DQ113" s="1031" t="s">
        <v>120</v>
      </c>
      <c r="DR113" s="1029"/>
      <c r="DS113" s="1029"/>
      <c r="DT113" s="1029"/>
      <c r="DU113" s="1030"/>
      <c r="DV113" s="1032" t="s">
        <v>120</v>
      </c>
      <c r="DW113" s="1033"/>
      <c r="DX113" s="1033"/>
      <c r="DY113" s="1033"/>
      <c r="DZ113" s="1034"/>
    </row>
    <row r="114" spans="1:130" s="226" customFormat="1" ht="26.25" customHeight="1">
      <c r="A114" s="1024"/>
      <c r="B114" s="1025"/>
      <c r="C114" s="1020" t="s">
        <v>442</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57203</v>
      </c>
      <c r="AB114" s="1029"/>
      <c r="AC114" s="1029"/>
      <c r="AD114" s="1029"/>
      <c r="AE114" s="1030"/>
      <c r="AF114" s="1031">
        <v>59716</v>
      </c>
      <c r="AG114" s="1029"/>
      <c r="AH114" s="1029"/>
      <c r="AI114" s="1029"/>
      <c r="AJ114" s="1030"/>
      <c r="AK114" s="1031">
        <v>59414</v>
      </c>
      <c r="AL114" s="1029"/>
      <c r="AM114" s="1029"/>
      <c r="AN114" s="1029"/>
      <c r="AO114" s="1030"/>
      <c r="AP114" s="1032">
        <v>0.6</v>
      </c>
      <c r="AQ114" s="1033"/>
      <c r="AR114" s="1033"/>
      <c r="AS114" s="1033"/>
      <c r="AT114" s="1034"/>
      <c r="AU114" s="970"/>
      <c r="AV114" s="971"/>
      <c r="AW114" s="971"/>
      <c r="AX114" s="971"/>
      <c r="AY114" s="971"/>
      <c r="AZ114" s="1019" t="s">
        <v>443</v>
      </c>
      <c r="BA114" s="1020"/>
      <c r="BB114" s="1020"/>
      <c r="BC114" s="1020"/>
      <c r="BD114" s="1020"/>
      <c r="BE114" s="1020"/>
      <c r="BF114" s="1020"/>
      <c r="BG114" s="1020"/>
      <c r="BH114" s="1020"/>
      <c r="BI114" s="1020"/>
      <c r="BJ114" s="1020"/>
      <c r="BK114" s="1020"/>
      <c r="BL114" s="1020"/>
      <c r="BM114" s="1020"/>
      <c r="BN114" s="1020"/>
      <c r="BO114" s="1020"/>
      <c r="BP114" s="1021"/>
      <c r="BQ114" s="989">
        <v>3195815</v>
      </c>
      <c r="BR114" s="990"/>
      <c r="BS114" s="990"/>
      <c r="BT114" s="990"/>
      <c r="BU114" s="990"/>
      <c r="BV114" s="990">
        <v>3094392</v>
      </c>
      <c r="BW114" s="990"/>
      <c r="BX114" s="990"/>
      <c r="BY114" s="990"/>
      <c r="BZ114" s="990"/>
      <c r="CA114" s="990">
        <v>3107158</v>
      </c>
      <c r="CB114" s="990"/>
      <c r="CC114" s="990"/>
      <c r="CD114" s="990"/>
      <c r="CE114" s="990"/>
      <c r="CF114" s="984">
        <v>29</v>
      </c>
      <c r="CG114" s="985"/>
      <c r="CH114" s="985"/>
      <c r="CI114" s="985"/>
      <c r="CJ114" s="985"/>
      <c r="CK114" s="1015"/>
      <c r="CL114" s="1016"/>
      <c r="CM114" s="986" t="s">
        <v>444</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381</v>
      </c>
      <c r="DH114" s="1029"/>
      <c r="DI114" s="1029"/>
      <c r="DJ114" s="1029"/>
      <c r="DK114" s="1030"/>
      <c r="DL114" s="1031" t="s">
        <v>381</v>
      </c>
      <c r="DM114" s="1029"/>
      <c r="DN114" s="1029"/>
      <c r="DO114" s="1029"/>
      <c r="DP114" s="1030"/>
      <c r="DQ114" s="1031" t="s">
        <v>120</v>
      </c>
      <c r="DR114" s="1029"/>
      <c r="DS114" s="1029"/>
      <c r="DT114" s="1029"/>
      <c r="DU114" s="1030"/>
      <c r="DV114" s="1032" t="s">
        <v>120</v>
      </c>
      <c r="DW114" s="1033"/>
      <c r="DX114" s="1033"/>
      <c r="DY114" s="1033"/>
      <c r="DZ114" s="1034"/>
    </row>
    <row r="115" spans="1:130" s="226" customFormat="1" ht="26.25" customHeight="1">
      <c r="A115" s="1024"/>
      <c r="B115" s="1025"/>
      <c r="C115" s="1020" t="s">
        <v>445</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t="s">
        <v>120</v>
      </c>
      <c r="AB115" s="1004"/>
      <c r="AC115" s="1004"/>
      <c r="AD115" s="1004"/>
      <c r="AE115" s="1005"/>
      <c r="AF115" s="1006" t="s">
        <v>120</v>
      </c>
      <c r="AG115" s="1004"/>
      <c r="AH115" s="1004"/>
      <c r="AI115" s="1004"/>
      <c r="AJ115" s="1005"/>
      <c r="AK115" s="1006" t="s">
        <v>120</v>
      </c>
      <c r="AL115" s="1004"/>
      <c r="AM115" s="1004"/>
      <c r="AN115" s="1004"/>
      <c r="AO115" s="1005"/>
      <c r="AP115" s="1007" t="s">
        <v>120</v>
      </c>
      <c r="AQ115" s="1008"/>
      <c r="AR115" s="1008"/>
      <c r="AS115" s="1008"/>
      <c r="AT115" s="1009"/>
      <c r="AU115" s="970"/>
      <c r="AV115" s="971"/>
      <c r="AW115" s="971"/>
      <c r="AX115" s="971"/>
      <c r="AY115" s="971"/>
      <c r="AZ115" s="1019" t="s">
        <v>446</v>
      </c>
      <c r="BA115" s="1020"/>
      <c r="BB115" s="1020"/>
      <c r="BC115" s="1020"/>
      <c r="BD115" s="1020"/>
      <c r="BE115" s="1020"/>
      <c r="BF115" s="1020"/>
      <c r="BG115" s="1020"/>
      <c r="BH115" s="1020"/>
      <c r="BI115" s="1020"/>
      <c r="BJ115" s="1020"/>
      <c r="BK115" s="1020"/>
      <c r="BL115" s="1020"/>
      <c r="BM115" s="1020"/>
      <c r="BN115" s="1020"/>
      <c r="BO115" s="1020"/>
      <c r="BP115" s="1021"/>
      <c r="BQ115" s="989" t="s">
        <v>120</v>
      </c>
      <c r="BR115" s="990"/>
      <c r="BS115" s="990"/>
      <c r="BT115" s="990"/>
      <c r="BU115" s="990"/>
      <c r="BV115" s="990" t="s">
        <v>431</v>
      </c>
      <c r="BW115" s="990"/>
      <c r="BX115" s="990"/>
      <c r="BY115" s="990"/>
      <c r="BZ115" s="990"/>
      <c r="CA115" s="990" t="s">
        <v>381</v>
      </c>
      <c r="CB115" s="990"/>
      <c r="CC115" s="990"/>
      <c r="CD115" s="990"/>
      <c r="CE115" s="990"/>
      <c r="CF115" s="984" t="s">
        <v>381</v>
      </c>
      <c r="CG115" s="985"/>
      <c r="CH115" s="985"/>
      <c r="CI115" s="985"/>
      <c r="CJ115" s="985"/>
      <c r="CK115" s="1015"/>
      <c r="CL115" s="1016"/>
      <c r="CM115" s="1019" t="s">
        <v>447</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381</v>
      </c>
      <c r="DH115" s="1029"/>
      <c r="DI115" s="1029"/>
      <c r="DJ115" s="1029"/>
      <c r="DK115" s="1030"/>
      <c r="DL115" s="1031" t="s">
        <v>381</v>
      </c>
      <c r="DM115" s="1029"/>
      <c r="DN115" s="1029"/>
      <c r="DO115" s="1029"/>
      <c r="DP115" s="1030"/>
      <c r="DQ115" s="1031" t="s">
        <v>381</v>
      </c>
      <c r="DR115" s="1029"/>
      <c r="DS115" s="1029"/>
      <c r="DT115" s="1029"/>
      <c r="DU115" s="1030"/>
      <c r="DV115" s="1032" t="s">
        <v>381</v>
      </c>
      <c r="DW115" s="1033"/>
      <c r="DX115" s="1033"/>
      <c r="DY115" s="1033"/>
      <c r="DZ115" s="1034"/>
    </row>
    <row r="116" spans="1:130" s="226" customFormat="1" ht="26.25" customHeight="1">
      <c r="A116" s="1026"/>
      <c r="B116" s="1027"/>
      <c r="C116" s="1035" t="s">
        <v>448</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v>142</v>
      </c>
      <c r="AB116" s="1029"/>
      <c r="AC116" s="1029"/>
      <c r="AD116" s="1029"/>
      <c r="AE116" s="1030"/>
      <c r="AF116" s="1031">
        <v>143</v>
      </c>
      <c r="AG116" s="1029"/>
      <c r="AH116" s="1029"/>
      <c r="AI116" s="1029"/>
      <c r="AJ116" s="1030"/>
      <c r="AK116" s="1031">
        <v>143</v>
      </c>
      <c r="AL116" s="1029"/>
      <c r="AM116" s="1029"/>
      <c r="AN116" s="1029"/>
      <c r="AO116" s="1030"/>
      <c r="AP116" s="1032">
        <v>0</v>
      </c>
      <c r="AQ116" s="1033"/>
      <c r="AR116" s="1033"/>
      <c r="AS116" s="1033"/>
      <c r="AT116" s="1034"/>
      <c r="AU116" s="970"/>
      <c r="AV116" s="971"/>
      <c r="AW116" s="971"/>
      <c r="AX116" s="971"/>
      <c r="AY116" s="971"/>
      <c r="AZ116" s="1037" t="s">
        <v>449</v>
      </c>
      <c r="BA116" s="1038"/>
      <c r="BB116" s="1038"/>
      <c r="BC116" s="1038"/>
      <c r="BD116" s="1038"/>
      <c r="BE116" s="1038"/>
      <c r="BF116" s="1038"/>
      <c r="BG116" s="1038"/>
      <c r="BH116" s="1038"/>
      <c r="BI116" s="1038"/>
      <c r="BJ116" s="1038"/>
      <c r="BK116" s="1038"/>
      <c r="BL116" s="1038"/>
      <c r="BM116" s="1038"/>
      <c r="BN116" s="1038"/>
      <c r="BO116" s="1038"/>
      <c r="BP116" s="1039"/>
      <c r="BQ116" s="989" t="s">
        <v>120</v>
      </c>
      <c r="BR116" s="990"/>
      <c r="BS116" s="990"/>
      <c r="BT116" s="990"/>
      <c r="BU116" s="990"/>
      <c r="BV116" s="990" t="s">
        <v>120</v>
      </c>
      <c r="BW116" s="990"/>
      <c r="BX116" s="990"/>
      <c r="BY116" s="990"/>
      <c r="BZ116" s="990"/>
      <c r="CA116" s="990" t="s">
        <v>120</v>
      </c>
      <c r="CB116" s="990"/>
      <c r="CC116" s="990"/>
      <c r="CD116" s="990"/>
      <c r="CE116" s="990"/>
      <c r="CF116" s="984" t="s">
        <v>381</v>
      </c>
      <c r="CG116" s="985"/>
      <c r="CH116" s="985"/>
      <c r="CI116" s="985"/>
      <c r="CJ116" s="985"/>
      <c r="CK116" s="1015"/>
      <c r="CL116" s="1016"/>
      <c r="CM116" s="986" t="s">
        <v>450</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120</v>
      </c>
      <c r="DH116" s="1029"/>
      <c r="DI116" s="1029"/>
      <c r="DJ116" s="1029"/>
      <c r="DK116" s="1030"/>
      <c r="DL116" s="1031" t="s">
        <v>120</v>
      </c>
      <c r="DM116" s="1029"/>
      <c r="DN116" s="1029"/>
      <c r="DO116" s="1029"/>
      <c r="DP116" s="1030"/>
      <c r="DQ116" s="1031" t="s">
        <v>381</v>
      </c>
      <c r="DR116" s="1029"/>
      <c r="DS116" s="1029"/>
      <c r="DT116" s="1029"/>
      <c r="DU116" s="1030"/>
      <c r="DV116" s="1032" t="s">
        <v>120</v>
      </c>
      <c r="DW116" s="1033"/>
      <c r="DX116" s="1033"/>
      <c r="DY116" s="1033"/>
      <c r="DZ116" s="1034"/>
    </row>
    <row r="117" spans="1:130" s="226" customFormat="1" ht="26.25" customHeight="1">
      <c r="A117" s="974" t="s">
        <v>177</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451</v>
      </c>
      <c r="Z117" s="956"/>
      <c r="AA117" s="1046">
        <v>2888304</v>
      </c>
      <c r="AB117" s="1047"/>
      <c r="AC117" s="1047"/>
      <c r="AD117" s="1047"/>
      <c r="AE117" s="1048"/>
      <c r="AF117" s="1049">
        <v>2892121</v>
      </c>
      <c r="AG117" s="1047"/>
      <c r="AH117" s="1047"/>
      <c r="AI117" s="1047"/>
      <c r="AJ117" s="1048"/>
      <c r="AK117" s="1049">
        <v>2929687</v>
      </c>
      <c r="AL117" s="1047"/>
      <c r="AM117" s="1047"/>
      <c r="AN117" s="1047"/>
      <c r="AO117" s="1048"/>
      <c r="AP117" s="1050"/>
      <c r="AQ117" s="1051"/>
      <c r="AR117" s="1051"/>
      <c r="AS117" s="1051"/>
      <c r="AT117" s="1052"/>
      <c r="AU117" s="970"/>
      <c r="AV117" s="971"/>
      <c r="AW117" s="971"/>
      <c r="AX117" s="971"/>
      <c r="AY117" s="971"/>
      <c r="AZ117" s="1037" t="s">
        <v>452</v>
      </c>
      <c r="BA117" s="1038"/>
      <c r="BB117" s="1038"/>
      <c r="BC117" s="1038"/>
      <c r="BD117" s="1038"/>
      <c r="BE117" s="1038"/>
      <c r="BF117" s="1038"/>
      <c r="BG117" s="1038"/>
      <c r="BH117" s="1038"/>
      <c r="BI117" s="1038"/>
      <c r="BJ117" s="1038"/>
      <c r="BK117" s="1038"/>
      <c r="BL117" s="1038"/>
      <c r="BM117" s="1038"/>
      <c r="BN117" s="1038"/>
      <c r="BO117" s="1038"/>
      <c r="BP117" s="1039"/>
      <c r="BQ117" s="989" t="s">
        <v>381</v>
      </c>
      <c r="BR117" s="990"/>
      <c r="BS117" s="990"/>
      <c r="BT117" s="990"/>
      <c r="BU117" s="990"/>
      <c r="BV117" s="990" t="s">
        <v>381</v>
      </c>
      <c r="BW117" s="990"/>
      <c r="BX117" s="990"/>
      <c r="BY117" s="990"/>
      <c r="BZ117" s="990"/>
      <c r="CA117" s="990" t="s">
        <v>431</v>
      </c>
      <c r="CB117" s="990"/>
      <c r="CC117" s="990"/>
      <c r="CD117" s="990"/>
      <c r="CE117" s="990"/>
      <c r="CF117" s="984" t="s">
        <v>431</v>
      </c>
      <c r="CG117" s="985"/>
      <c r="CH117" s="985"/>
      <c r="CI117" s="985"/>
      <c r="CJ117" s="985"/>
      <c r="CK117" s="1015"/>
      <c r="CL117" s="1016"/>
      <c r="CM117" s="986" t="s">
        <v>453</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381</v>
      </c>
      <c r="DH117" s="1029"/>
      <c r="DI117" s="1029"/>
      <c r="DJ117" s="1029"/>
      <c r="DK117" s="1030"/>
      <c r="DL117" s="1031" t="s">
        <v>120</v>
      </c>
      <c r="DM117" s="1029"/>
      <c r="DN117" s="1029"/>
      <c r="DO117" s="1029"/>
      <c r="DP117" s="1030"/>
      <c r="DQ117" s="1031" t="s">
        <v>431</v>
      </c>
      <c r="DR117" s="1029"/>
      <c r="DS117" s="1029"/>
      <c r="DT117" s="1029"/>
      <c r="DU117" s="1030"/>
      <c r="DV117" s="1032" t="s">
        <v>381</v>
      </c>
      <c r="DW117" s="1033"/>
      <c r="DX117" s="1033"/>
      <c r="DY117" s="1033"/>
      <c r="DZ117" s="1034"/>
    </row>
    <row r="118" spans="1:130" s="226" customFormat="1" ht="26.25" customHeight="1">
      <c r="A118" s="974" t="s">
        <v>426</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424</v>
      </c>
      <c r="AB118" s="955"/>
      <c r="AC118" s="955"/>
      <c r="AD118" s="955"/>
      <c r="AE118" s="956"/>
      <c r="AF118" s="954" t="s">
        <v>297</v>
      </c>
      <c r="AG118" s="955"/>
      <c r="AH118" s="955"/>
      <c r="AI118" s="955"/>
      <c r="AJ118" s="956"/>
      <c r="AK118" s="954" t="s">
        <v>296</v>
      </c>
      <c r="AL118" s="955"/>
      <c r="AM118" s="955"/>
      <c r="AN118" s="955"/>
      <c r="AO118" s="956"/>
      <c r="AP118" s="1041" t="s">
        <v>425</v>
      </c>
      <c r="AQ118" s="1042"/>
      <c r="AR118" s="1042"/>
      <c r="AS118" s="1042"/>
      <c r="AT118" s="1043"/>
      <c r="AU118" s="970"/>
      <c r="AV118" s="971"/>
      <c r="AW118" s="971"/>
      <c r="AX118" s="971"/>
      <c r="AY118" s="971"/>
      <c r="AZ118" s="1044" t="s">
        <v>454</v>
      </c>
      <c r="BA118" s="1035"/>
      <c r="BB118" s="1035"/>
      <c r="BC118" s="1035"/>
      <c r="BD118" s="1035"/>
      <c r="BE118" s="1035"/>
      <c r="BF118" s="1035"/>
      <c r="BG118" s="1035"/>
      <c r="BH118" s="1035"/>
      <c r="BI118" s="1035"/>
      <c r="BJ118" s="1035"/>
      <c r="BK118" s="1035"/>
      <c r="BL118" s="1035"/>
      <c r="BM118" s="1035"/>
      <c r="BN118" s="1035"/>
      <c r="BO118" s="1035"/>
      <c r="BP118" s="1036"/>
      <c r="BQ118" s="1067" t="s">
        <v>431</v>
      </c>
      <c r="BR118" s="1068"/>
      <c r="BS118" s="1068"/>
      <c r="BT118" s="1068"/>
      <c r="BU118" s="1068"/>
      <c r="BV118" s="1068" t="s">
        <v>120</v>
      </c>
      <c r="BW118" s="1068"/>
      <c r="BX118" s="1068"/>
      <c r="BY118" s="1068"/>
      <c r="BZ118" s="1068"/>
      <c r="CA118" s="1068" t="s">
        <v>381</v>
      </c>
      <c r="CB118" s="1068"/>
      <c r="CC118" s="1068"/>
      <c r="CD118" s="1068"/>
      <c r="CE118" s="1068"/>
      <c r="CF118" s="984" t="s">
        <v>120</v>
      </c>
      <c r="CG118" s="985"/>
      <c r="CH118" s="985"/>
      <c r="CI118" s="985"/>
      <c r="CJ118" s="985"/>
      <c r="CK118" s="1015"/>
      <c r="CL118" s="1016"/>
      <c r="CM118" s="986" t="s">
        <v>455</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120</v>
      </c>
      <c r="DH118" s="1029"/>
      <c r="DI118" s="1029"/>
      <c r="DJ118" s="1029"/>
      <c r="DK118" s="1030"/>
      <c r="DL118" s="1031" t="s">
        <v>381</v>
      </c>
      <c r="DM118" s="1029"/>
      <c r="DN118" s="1029"/>
      <c r="DO118" s="1029"/>
      <c r="DP118" s="1030"/>
      <c r="DQ118" s="1031" t="s">
        <v>381</v>
      </c>
      <c r="DR118" s="1029"/>
      <c r="DS118" s="1029"/>
      <c r="DT118" s="1029"/>
      <c r="DU118" s="1030"/>
      <c r="DV118" s="1032" t="s">
        <v>381</v>
      </c>
      <c r="DW118" s="1033"/>
      <c r="DX118" s="1033"/>
      <c r="DY118" s="1033"/>
      <c r="DZ118" s="1034"/>
    </row>
    <row r="119" spans="1:130" s="226" customFormat="1" ht="26.25" customHeight="1">
      <c r="A119" s="1128" t="s">
        <v>429</v>
      </c>
      <c r="B119" s="1014"/>
      <c r="C119" s="993" t="s">
        <v>430</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120</v>
      </c>
      <c r="AB119" s="962"/>
      <c r="AC119" s="962"/>
      <c r="AD119" s="962"/>
      <c r="AE119" s="963"/>
      <c r="AF119" s="964" t="s">
        <v>120</v>
      </c>
      <c r="AG119" s="962"/>
      <c r="AH119" s="962"/>
      <c r="AI119" s="962"/>
      <c r="AJ119" s="963"/>
      <c r="AK119" s="964" t="s">
        <v>381</v>
      </c>
      <c r="AL119" s="962"/>
      <c r="AM119" s="962"/>
      <c r="AN119" s="962"/>
      <c r="AO119" s="963"/>
      <c r="AP119" s="965" t="s">
        <v>120</v>
      </c>
      <c r="AQ119" s="966"/>
      <c r="AR119" s="966"/>
      <c r="AS119" s="966"/>
      <c r="AT119" s="967"/>
      <c r="AU119" s="972"/>
      <c r="AV119" s="973"/>
      <c r="AW119" s="973"/>
      <c r="AX119" s="973"/>
      <c r="AY119" s="973"/>
      <c r="AZ119" s="257" t="s">
        <v>177</v>
      </c>
      <c r="BA119" s="257"/>
      <c r="BB119" s="257"/>
      <c r="BC119" s="257"/>
      <c r="BD119" s="257"/>
      <c r="BE119" s="257"/>
      <c r="BF119" s="257"/>
      <c r="BG119" s="257"/>
      <c r="BH119" s="257"/>
      <c r="BI119" s="257"/>
      <c r="BJ119" s="257"/>
      <c r="BK119" s="257"/>
      <c r="BL119" s="257"/>
      <c r="BM119" s="257"/>
      <c r="BN119" s="257"/>
      <c r="BO119" s="1045" t="s">
        <v>456</v>
      </c>
      <c r="BP119" s="1076"/>
      <c r="BQ119" s="1067">
        <v>41120048</v>
      </c>
      <c r="BR119" s="1068"/>
      <c r="BS119" s="1068"/>
      <c r="BT119" s="1068"/>
      <c r="BU119" s="1068"/>
      <c r="BV119" s="1068">
        <v>41727001</v>
      </c>
      <c r="BW119" s="1068"/>
      <c r="BX119" s="1068"/>
      <c r="BY119" s="1068"/>
      <c r="BZ119" s="1068"/>
      <c r="CA119" s="1068">
        <v>41547249</v>
      </c>
      <c r="CB119" s="1068"/>
      <c r="CC119" s="1068"/>
      <c r="CD119" s="1068"/>
      <c r="CE119" s="1068"/>
      <c r="CF119" s="1069"/>
      <c r="CG119" s="1070"/>
      <c r="CH119" s="1070"/>
      <c r="CI119" s="1070"/>
      <c r="CJ119" s="1071"/>
      <c r="CK119" s="1017"/>
      <c r="CL119" s="1018"/>
      <c r="CM119" s="1072" t="s">
        <v>457</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120</v>
      </c>
      <c r="DH119" s="1054"/>
      <c r="DI119" s="1054"/>
      <c r="DJ119" s="1054"/>
      <c r="DK119" s="1055"/>
      <c r="DL119" s="1053" t="s">
        <v>120</v>
      </c>
      <c r="DM119" s="1054"/>
      <c r="DN119" s="1054"/>
      <c r="DO119" s="1054"/>
      <c r="DP119" s="1055"/>
      <c r="DQ119" s="1053" t="s">
        <v>120</v>
      </c>
      <c r="DR119" s="1054"/>
      <c r="DS119" s="1054"/>
      <c r="DT119" s="1054"/>
      <c r="DU119" s="1055"/>
      <c r="DV119" s="1056" t="s">
        <v>120</v>
      </c>
      <c r="DW119" s="1057"/>
      <c r="DX119" s="1057"/>
      <c r="DY119" s="1057"/>
      <c r="DZ119" s="1058"/>
    </row>
    <row r="120" spans="1:130" s="226" customFormat="1" ht="26.25" customHeight="1">
      <c r="A120" s="1129"/>
      <c r="B120" s="1016"/>
      <c r="C120" s="986" t="s">
        <v>434</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120</v>
      </c>
      <c r="AB120" s="1029"/>
      <c r="AC120" s="1029"/>
      <c r="AD120" s="1029"/>
      <c r="AE120" s="1030"/>
      <c r="AF120" s="1031" t="s">
        <v>381</v>
      </c>
      <c r="AG120" s="1029"/>
      <c r="AH120" s="1029"/>
      <c r="AI120" s="1029"/>
      <c r="AJ120" s="1030"/>
      <c r="AK120" s="1031" t="s">
        <v>120</v>
      </c>
      <c r="AL120" s="1029"/>
      <c r="AM120" s="1029"/>
      <c r="AN120" s="1029"/>
      <c r="AO120" s="1030"/>
      <c r="AP120" s="1032" t="s">
        <v>120</v>
      </c>
      <c r="AQ120" s="1033"/>
      <c r="AR120" s="1033"/>
      <c r="AS120" s="1033"/>
      <c r="AT120" s="1034"/>
      <c r="AU120" s="1059" t="s">
        <v>458</v>
      </c>
      <c r="AV120" s="1060"/>
      <c r="AW120" s="1060"/>
      <c r="AX120" s="1060"/>
      <c r="AY120" s="1061"/>
      <c r="AZ120" s="1010" t="s">
        <v>459</v>
      </c>
      <c r="BA120" s="959"/>
      <c r="BB120" s="959"/>
      <c r="BC120" s="959"/>
      <c r="BD120" s="959"/>
      <c r="BE120" s="959"/>
      <c r="BF120" s="959"/>
      <c r="BG120" s="959"/>
      <c r="BH120" s="959"/>
      <c r="BI120" s="959"/>
      <c r="BJ120" s="959"/>
      <c r="BK120" s="959"/>
      <c r="BL120" s="959"/>
      <c r="BM120" s="959"/>
      <c r="BN120" s="959"/>
      <c r="BO120" s="959"/>
      <c r="BP120" s="960"/>
      <c r="BQ120" s="996">
        <v>6818753</v>
      </c>
      <c r="BR120" s="997"/>
      <c r="BS120" s="997"/>
      <c r="BT120" s="997"/>
      <c r="BU120" s="997"/>
      <c r="BV120" s="997">
        <v>7145836</v>
      </c>
      <c r="BW120" s="997"/>
      <c r="BX120" s="997"/>
      <c r="BY120" s="997"/>
      <c r="BZ120" s="997"/>
      <c r="CA120" s="997">
        <v>6879739</v>
      </c>
      <c r="CB120" s="997"/>
      <c r="CC120" s="997"/>
      <c r="CD120" s="997"/>
      <c r="CE120" s="997"/>
      <c r="CF120" s="1011">
        <v>64.2</v>
      </c>
      <c r="CG120" s="1012"/>
      <c r="CH120" s="1012"/>
      <c r="CI120" s="1012"/>
      <c r="CJ120" s="1012"/>
      <c r="CK120" s="1077" t="s">
        <v>460</v>
      </c>
      <c r="CL120" s="1078"/>
      <c r="CM120" s="1078"/>
      <c r="CN120" s="1078"/>
      <c r="CO120" s="1079"/>
      <c r="CP120" s="1085" t="s">
        <v>461</v>
      </c>
      <c r="CQ120" s="1086"/>
      <c r="CR120" s="1086"/>
      <c r="CS120" s="1086"/>
      <c r="CT120" s="1086"/>
      <c r="CU120" s="1086"/>
      <c r="CV120" s="1086"/>
      <c r="CW120" s="1086"/>
      <c r="CX120" s="1086"/>
      <c r="CY120" s="1086"/>
      <c r="CZ120" s="1086"/>
      <c r="DA120" s="1086"/>
      <c r="DB120" s="1086"/>
      <c r="DC120" s="1086"/>
      <c r="DD120" s="1086"/>
      <c r="DE120" s="1086"/>
      <c r="DF120" s="1087"/>
      <c r="DG120" s="996">
        <v>9567223</v>
      </c>
      <c r="DH120" s="997"/>
      <c r="DI120" s="997"/>
      <c r="DJ120" s="997"/>
      <c r="DK120" s="997"/>
      <c r="DL120" s="997">
        <v>9360394</v>
      </c>
      <c r="DM120" s="997"/>
      <c r="DN120" s="997"/>
      <c r="DO120" s="997"/>
      <c r="DP120" s="997"/>
      <c r="DQ120" s="997">
        <v>8900901</v>
      </c>
      <c r="DR120" s="997"/>
      <c r="DS120" s="997"/>
      <c r="DT120" s="997"/>
      <c r="DU120" s="997"/>
      <c r="DV120" s="998">
        <v>83</v>
      </c>
      <c r="DW120" s="998"/>
      <c r="DX120" s="998"/>
      <c r="DY120" s="998"/>
      <c r="DZ120" s="999"/>
    </row>
    <row r="121" spans="1:130" s="226" customFormat="1" ht="26.25" customHeight="1">
      <c r="A121" s="1129"/>
      <c r="B121" s="1016"/>
      <c r="C121" s="1037" t="s">
        <v>462</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120</v>
      </c>
      <c r="AB121" s="1029"/>
      <c r="AC121" s="1029"/>
      <c r="AD121" s="1029"/>
      <c r="AE121" s="1030"/>
      <c r="AF121" s="1031" t="s">
        <v>381</v>
      </c>
      <c r="AG121" s="1029"/>
      <c r="AH121" s="1029"/>
      <c r="AI121" s="1029"/>
      <c r="AJ121" s="1030"/>
      <c r="AK121" s="1031" t="s">
        <v>120</v>
      </c>
      <c r="AL121" s="1029"/>
      <c r="AM121" s="1029"/>
      <c r="AN121" s="1029"/>
      <c r="AO121" s="1030"/>
      <c r="AP121" s="1032" t="s">
        <v>381</v>
      </c>
      <c r="AQ121" s="1033"/>
      <c r="AR121" s="1033"/>
      <c r="AS121" s="1033"/>
      <c r="AT121" s="1034"/>
      <c r="AU121" s="1062"/>
      <c r="AV121" s="1063"/>
      <c r="AW121" s="1063"/>
      <c r="AX121" s="1063"/>
      <c r="AY121" s="1064"/>
      <c r="AZ121" s="1019" t="s">
        <v>463</v>
      </c>
      <c r="BA121" s="1020"/>
      <c r="BB121" s="1020"/>
      <c r="BC121" s="1020"/>
      <c r="BD121" s="1020"/>
      <c r="BE121" s="1020"/>
      <c r="BF121" s="1020"/>
      <c r="BG121" s="1020"/>
      <c r="BH121" s="1020"/>
      <c r="BI121" s="1020"/>
      <c r="BJ121" s="1020"/>
      <c r="BK121" s="1020"/>
      <c r="BL121" s="1020"/>
      <c r="BM121" s="1020"/>
      <c r="BN121" s="1020"/>
      <c r="BO121" s="1020"/>
      <c r="BP121" s="1021"/>
      <c r="BQ121" s="989">
        <v>928075</v>
      </c>
      <c r="BR121" s="990"/>
      <c r="BS121" s="990"/>
      <c r="BT121" s="990"/>
      <c r="BU121" s="990"/>
      <c r="BV121" s="990">
        <v>906279</v>
      </c>
      <c r="BW121" s="990"/>
      <c r="BX121" s="990"/>
      <c r="BY121" s="990"/>
      <c r="BZ121" s="990"/>
      <c r="CA121" s="990">
        <v>936231</v>
      </c>
      <c r="CB121" s="990"/>
      <c r="CC121" s="990"/>
      <c r="CD121" s="990"/>
      <c r="CE121" s="990"/>
      <c r="CF121" s="984">
        <v>8.6999999999999993</v>
      </c>
      <c r="CG121" s="985"/>
      <c r="CH121" s="985"/>
      <c r="CI121" s="985"/>
      <c r="CJ121" s="985"/>
      <c r="CK121" s="1080"/>
      <c r="CL121" s="1081"/>
      <c r="CM121" s="1081"/>
      <c r="CN121" s="1081"/>
      <c r="CO121" s="1082"/>
      <c r="CP121" s="1090" t="s">
        <v>464</v>
      </c>
      <c r="CQ121" s="1091"/>
      <c r="CR121" s="1091"/>
      <c r="CS121" s="1091"/>
      <c r="CT121" s="1091"/>
      <c r="CU121" s="1091"/>
      <c r="CV121" s="1091"/>
      <c r="CW121" s="1091"/>
      <c r="CX121" s="1091"/>
      <c r="CY121" s="1091"/>
      <c r="CZ121" s="1091"/>
      <c r="DA121" s="1091"/>
      <c r="DB121" s="1091"/>
      <c r="DC121" s="1091"/>
      <c r="DD121" s="1091"/>
      <c r="DE121" s="1091"/>
      <c r="DF121" s="1092"/>
      <c r="DG121" s="989">
        <v>2460242</v>
      </c>
      <c r="DH121" s="990"/>
      <c r="DI121" s="990"/>
      <c r="DJ121" s="990"/>
      <c r="DK121" s="990"/>
      <c r="DL121" s="990">
        <v>2740738</v>
      </c>
      <c r="DM121" s="990"/>
      <c r="DN121" s="990"/>
      <c r="DO121" s="990"/>
      <c r="DP121" s="990"/>
      <c r="DQ121" s="990">
        <v>2905080</v>
      </c>
      <c r="DR121" s="990"/>
      <c r="DS121" s="990"/>
      <c r="DT121" s="990"/>
      <c r="DU121" s="990"/>
      <c r="DV121" s="991">
        <v>27.1</v>
      </c>
      <c r="DW121" s="991"/>
      <c r="DX121" s="991"/>
      <c r="DY121" s="991"/>
      <c r="DZ121" s="992"/>
    </row>
    <row r="122" spans="1:130" s="226" customFormat="1" ht="26.25" customHeight="1">
      <c r="A122" s="1129"/>
      <c r="B122" s="1016"/>
      <c r="C122" s="986" t="s">
        <v>444</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431</v>
      </c>
      <c r="AB122" s="1029"/>
      <c r="AC122" s="1029"/>
      <c r="AD122" s="1029"/>
      <c r="AE122" s="1030"/>
      <c r="AF122" s="1031" t="s">
        <v>120</v>
      </c>
      <c r="AG122" s="1029"/>
      <c r="AH122" s="1029"/>
      <c r="AI122" s="1029"/>
      <c r="AJ122" s="1030"/>
      <c r="AK122" s="1031" t="s">
        <v>120</v>
      </c>
      <c r="AL122" s="1029"/>
      <c r="AM122" s="1029"/>
      <c r="AN122" s="1029"/>
      <c r="AO122" s="1030"/>
      <c r="AP122" s="1032" t="s">
        <v>381</v>
      </c>
      <c r="AQ122" s="1033"/>
      <c r="AR122" s="1033"/>
      <c r="AS122" s="1033"/>
      <c r="AT122" s="1034"/>
      <c r="AU122" s="1062"/>
      <c r="AV122" s="1063"/>
      <c r="AW122" s="1063"/>
      <c r="AX122" s="1063"/>
      <c r="AY122" s="1064"/>
      <c r="AZ122" s="1044" t="s">
        <v>465</v>
      </c>
      <c r="BA122" s="1035"/>
      <c r="BB122" s="1035"/>
      <c r="BC122" s="1035"/>
      <c r="BD122" s="1035"/>
      <c r="BE122" s="1035"/>
      <c r="BF122" s="1035"/>
      <c r="BG122" s="1035"/>
      <c r="BH122" s="1035"/>
      <c r="BI122" s="1035"/>
      <c r="BJ122" s="1035"/>
      <c r="BK122" s="1035"/>
      <c r="BL122" s="1035"/>
      <c r="BM122" s="1035"/>
      <c r="BN122" s="1035"/>
      <c r="BO122" s="1035"/>
      <c r="BP122" s="1036"/>
      <c r="BQ122" s="1067">
        <v>26571501</v>
      </c>
      <c r="BR122" s="1068"/>
      <c r="BS122" s="1068"/>
      <c r="BT122" s="1068"/>
      <c r="BU122" s="1068"/>
      <c r="BV122" s="1068">
        <v>26851331</v>
      </c>
      <c r="BW122" s="1068"/>
      <c r="BX122" s="1068"/>
      <c r="BY122" s="1068"/>
      <c r="BZ122" s="1068"/>
      <c r="CA122" s="1068">
        <v>26851201</v>
      </c>
      <c r="CB122" s="1068"/>
      <c r="CC122" s="1068"/>
      <c r="CD122" s="1068"/>
      <c r="CE122" s="1068"/>
      <c r="CF122" s="1088">
        <v>250.5</v>
      </c>
      <c r="CG122" s="1089"/>
      <c r="CH122" s="1089"/>
      <c r="CI122" s="1089"/>
      <c r="CJ122" s="1089"/>
      <c r="CK122" s="1080"/>
      <c r="CL122" s="1081"/>
      <c r="CM122" s="1081"/>
      <c r="CN122" s="1081"/>
      <c r="CO122" s="1082"/>
      <c r="CP122" s="1090" t="s">
        <v>466</v>
      </c>
      <c r="CQ122" s="1091"/>
      <c r="CR122" s="1091"/>
      <c r="CS122" s="1091"/>
      <c r="CT122" s="1091"/>
      <c r="CU122" s="1091"/>
      <c r="CV122" s="1091"/>
      <c r="CW122" s="1091"/>
      <c r="CX122" s="1091"/>
      <c r="CY122" s="1091"/>
      <c r="CZ122" s="1091"/>
      <c r="DA122" s="1091"/>
      <c r="DB122" s="1091"/>
      <c r="DC122" s="1091"/>
      <c r="DD122" s="1091"/>
      <c r="DE122" s="1091"/>
      <c r="DF122" s="1092"/>
      <c r="DG122" s="989">
        <v>318145</v>
      </c>
      <c r="DH122" s="990"/>
      <c r="DI122" s="990"/>
      <c r="DJ122" s="990"/>
      <c r="DK122" s="990"/>
      <c r="DL122" s="990">
        <v>328358</v>
      </c>
      <c r="DM122" s="990"/>
      <c r="DN122" s="990"/>
      <c r="DO122" s="990"/>
      <c r="DP122" s="990"/>
      <c r="DQ122" s="990">
        <v>335923</v>
      </c>
      <c r="DR122" s="990"/>
      <c r="DS122" s="990"/>
      <c r="DT122" s="990"/>
      <c r="DU122" s="990"/>
      <c r="DV122" s="991">
        <v>3.1</v>
      </c>
      <c r="DW122" s="991"/>
      <c r="DX122" s="991"/>
      <c r="DY122" s="991"/>
      <c r="DZ122" s="992"/>
    </row>
    <row r="123" spans="1:130" s="226" customFormat="1" ht="26.25" customHeight="1">
      <c r="A123" s="1129"/>
      <c r="B123" s="1016"/>
      <c r="C123" s="986" t="s">
        <v>450</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381</v>
      </c>
      <c r="AB123" s="1029"/>
      <c r="AC123" s="1029"/>
      <c r="AD123" s="1029"/>
      <c r="AE123" s="1030"/>
      <c r="AF123" s="1031" t="s">
        <v>381</v>
      </c>
      <c r="AG123" s="1029"/>
      <c r="AH123" s="1029"/>
      <c r="AI123" s="1029"/>
      <c r="AJ123" s="1030"/>
      <c r="AK123" s="1031" t="s">
        <v>120</v>
      </c>
      <c r="AL123" s="1029"/>
      <c r="AM123" s="1029"/>
      <c r="AN123" s="1029"/>
      <c r="AO123" s="1030"/>
      <c r="AP123" s="1032" t="s">
        <v>381</v>
      </c>
      <c r="AQ123" s="1033"/>
      <c r="AR123" s="1033"/>
      <c r="AS123" s="1033"/>
      <c r="AT123" s="1034"/>
      <c r="AU123" s="1065"/>
      <c r="AV123" s="1066"/>
      <c r="AW123" s="1066"/>
      <c r="AX123" s="1066"/>
      <c r="AY123" s="1066"/>
      <c r="AZ123" s="257" t="s">
        <v>177</v>
      </c>
      <c r="BA123" s="257"/>
      <c r="BB123" s="257"/>
      <c r="BC123" s="257"/>
      <c r="BD123" s="257"/>
      <c r="BE123" s="257"/>
      <c r="BF123" s="257"/>
      <c r="BG123" s="257"/>
      <c r="BH123" s="257"/>
      <c r="BI123" s="257"/>
      <c r="BJ123" s="257"/>
      <c r="BK123" s="257"/>
      <c r="BL123" s="257"/>
      <c r="BM123" s="257"/>
      <c r="BN123" s="257"/>
      <c r="BO123" s="1045" t="s">
        <v>467</v>
      </c>
      <c r="BP123" s="1076"/>
      <c r="BQ123" s="1135">
        <v>34318329</v>
      </c>
      <c r="BR123" s="1136"/>
      <c r="BS123" s="1136"/>
      <c r="BT123" s="1136"/>
      <c r="BU123" s="1136"/>
      <c r="BV123" s="1136">
        <v>34903446</v>
      </c>
      <c r="BW123" s="1136"/>
      <c r="BX123" s="1136"/>
      <c r="BY123" s="1136"/>
      <c r="BZ123" s="1136"/>
      <c r="CA123" s="1136">
        <v>34667171</v>
      </c>
      <c r="CB123" s="1136"/>
      <c r="CC123" s="1136"/>
      <c r="CD123" s="1136"/>
      <c r="CE123" s="1136"/>
      <c r="CF123" s="1069"/>
      <c r="CG123" s="1070"/>
      <c r="CH123" s="1070"/>
      <c r="CI123" s="1070"/>
      <c r="CJ123" s="1071"/>
      <c r="CK123" s="1080"/>
      <c r="CL123" s="1081"/>
      <c r="CM123" s="1081"/>
      <c r="CN123" s="1081"/>
      <c r="CO123" s="1082"/>
      <c r="CP123" s="1090" t="s">
        <v>468</v>
      </c>
      <c r="CQ123" s="1091"/>
      <c r="CR123" s="1091"/>
      <c r="CS123" s="1091"/>
      <c r="CT123" s="1091"/>
      <c r="CU123" s="1091"/>
      <c r="CV123" s="1091"/>
      <c r="CW123" s="1091"/>
      <c r="CX123" s="1091"/>
      <c r="CY123" s="1091"/>
      <c r="CZ123" s="1091"/>
      <c r="DA123" s="1091"/>
      <c r="DB123" s="1091"/>
      <c r="DC123" s="1091"/>
      <c r="DD123" s="1091"/>
      <c r="DE123" s="1091"/>
      <c r="DF123" s="1092"/>
      <c r="DG123" s="1028">
        <v>144999</v>
      </c>
      <c r="DH123" s="1029"/>
      <c r="DI123" s="1029"/>
      <c r="DJ123" s="1029"/>
      <c r="DK123" s="1030"/>
      <c r="DL123" s="1031">
        <v>151397</v>
      </c>
      <c r="DM123" s="1029"/>
      <c r="DN123" s="1029"/>
      <c r="DO123" s="1029"/>
      <c r="DP123" s="1030"/>
      <c r="DQ123" s="1031">
        <v>158274</v>
      </c>
      <c r="DR123" s="1029"/>
      <c r="DS123" s="1029"/>
      <c r="DT123" s="1029"/>
      <c r="DU123" s="1030"/>
      <c r="DV123" s="1032">
        <v>1.5</v>
      </c>
      <c r="DW123" s="1033"/>
      <c r="DX123" s="1033"/>
      <c r="DY123" s="1033"/>
      <c r="DZ123" s="1034"/>
    </row>
    <row r="124" spans="1:130" s="226" customFormat="1" ht="26.25" customHeight="1" thickBot="1">
      <c r="A124" s="1129"/>
      <c r="B124" s="1016"/>
      <c r="C124" s="986" t="s">
        <v>453</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120</v>
      </c>
      <c r="AB124" s="1029"/>
      <c r="AC124" s="1029"/>
      <c r="AD124" s="1029"/>
      <c r="AE124" s="1030"/>
      <c r="AF124" s="1031" t="s">
        <v>120</v>
      </c>
      <c r="AG124" s="1029"/>
      <c r="AH124" s="1029"/>
      <c r="AI124" s="1029"/>
      <c r="AJ124" s="1030"/>
      <c r="AK124" s="1031" t="s">
        <v>120</v>
      </c>
      <c r="AL124" s="1029"/>
      <c r="AM124" s="1029"/>
      <c r="AN124" s="1029"/>
      <c r="AO124" s="1030"/>
      <c r="AP124" s="1032" t="s">
        <v>120</v>
      </c>
      <c r="AQ124" s="1033"/>
      <c r="AR124" s="1033"/>
      <c r="AS124" s="1033"/>
      <c r="AT124" s="1034"/>
      <c r="AU124" s="1131" t="s">
        <v>469</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59.9</v>
      </c>
      <c r="BR124" s="1098"/>
      <c r="BS124" s="1098"/>
      <c r="BT124" s="1098"/>
      <c r="BU124" s="1098"/>
      <c r="BV124" s="1098">
        <v>61.2</v>
      </c>
      <c r="BW124" s="1098"/>
      <c r="BX124" s="1098"/>
      <c r="BY124" s="1098"/>
      <c r="BZ124" s="1098"/>
      <c r="CA124" s="1098">
        <v>64.099999999999994</v>
      </c>
      <c r="CB124" s="1098"/>
      <c r="CC124" s="1098"/>
      <c r="CD124" s="1098"/>
      <c r="CE124" s="1098"/>
      <c r="CF124" s="1099"/>
      <c r="CG124" s="1100"/>
      <c r="CH124" s="1100"/>
      <c r="CI124" s="1100"/>
      <c r="CJ124" s="1101"/>
      <c r="CK124" s="1083"/>
      <c r="CL124" s="1083"/>
      <c r="CM124" s="1083"/>
      <c r="CN124" s="1083"/>
      <c r="CO124" s="1084"/>
      <c r="CP124" s="1090" t="s">
        <v>470</v>
      </c>
      <c r="CQ124" s="1091"/>
      <c r="CR124" s="1091"/>
      <c r="CS124" s="1091"/>
      <c r="CT124" s="1091"/>
      <c r="CU124" s="1091"/>
      <c r="CV124" s="1091"/>
      <c r="CW124" s="1091"/>
      <c r="CX124" s="1091"/>
      <c r="CY124" s="1091"/>
      <c r="CZ124" s="1091"/>
      <c r="DA124" s="1091"/>
      <c r="DB124" s="1091"/>
      <c r="DC124" s="1091"/>
      <c r="DD124" s="1091"/>
      <c r="DE124" s="1091"/>
      <c r="DF124" s="1092"/>
      <c r="DG124" s="1075">
        <v>122499</v>
      </c>
      <c r="DH124" s="1054"/>
      <c r="DI124" s="1054"/>
      <c r="DJ124" s="1054"/>
      <c r="DK124" s="1055"/>
      <c r="DL124" s="1053">
        <v>107188</v>
      </c>
      <c r="DM124" s="1054"/>
      <c r="DN124" s="1054"/>
      <c r="DO124" s="1054"/>
      <c r="DP124" s="1055"/>
      <c r="DQ124" s="1053">
        <v>102814</v>
      </c>
      <c r="DR124" s="1054"/>
      <c r="DS124" s="1054"/>
      <c r="DT124" s="1054"/>
      <c r="DU124" s="1055"/>
      <c r="DV124" s="1056">
        <v>1</v>
      </c>
      <c r="DW124" s="1057"/>
      <c r="DX124" s="1057"/>
      <c r="DY124" s="1057"/>
      <c r="DZ124" s="1058"/>
    </row>
    <row r="125" spans="1:130" s="226" customFormat="1" ht="26.25" customHeight="1">
      <c r="A125" s="1129"/>
      <c r="B125" s="1016"/>
      <c r="C125" s="986" t="s">
        <v>455</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431</v>
      </c>
      <c r="AB125" s="1029"/>
      <c r="AC125" s="1029"/>
      <c r="AD125" s="1029"/>
      <c r="AE125" s="1030"/>
      <c r="AF125" s="1031" t="s">
        <v>431</v>
      </c>
      <c r="AG125" s="1029"/>
      <c r="AH125" s="1029"/>
      <c r="AI125" s="1029"/>
      <c r="AJ125" s="1030"/>
      <c r="AK125" s="1031" t="s">
        <v>431</v>
      </c>
      <c r="AL125" s="1029"/>
      <c r="AM125" s="1029"/>
      <c r="AN125" s="1029"/>
      <c r="AO125" s="1030"/>
      <c r="AP125" s="1032" t="s">
        <v>431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471</v>
      </c>
      <c r="CL125" s="1078"/>
      <c r="CM125" s="1078"/>
      <c r="CN125" s="1078"/>
      <c r="CO125" s="1079"/>
      <c r="CP125" s="1010" t="s">
        <v>472</v>
      </c>
      <c r="CQ125" s="959"/>
      <c r="CR125" s="959"/>
      <c r="CS125" s="959"/>
      <c r="CT125" s="959"/>
      <c r="CU125" s="959"/>
      <c r="CV125" s="959"/>
      <c r="CW125" s="959"/>
      <c r="CX125" s="959"/>
      <c r="CY125" s="959"/>
      <c r="CZ125" s="959"/>
      <c r="DA125" s="959"/>
      <c r="DB125" s="959"/>
      <c r="DC125" s="959"/>
      <c r="DD125" s="959"/>
      <c r="DE125" s="959"/>
      <c r="DF125" s="960"/>
      <c r="DG125" s="996" t="s">
        <v>120</v>
      </c>
      <c r="DH125" s="997"/>
      <c r="DI125" s="997"/>
      <c r="DJ125" s="997"/>
      <c r="DK125" s="997"/>
      <c r="DL125" s="997" t="s">
        <v>120</v>
      </c>
      <c r="DM125" s="997"/>
      <c r="DN125" s="997"/>
      <c r="DO125" s="997"/>
      <c r="DP125" s="997"/>
      <c r="DQ125" s="997" t="s">
        <v>431</v>
      </c>
      <c r="DR125" s="997"/>
      <c r="DS125" s="997"/>
      <c r="DT125" s="997"/>
      <c r="DU125" s="997"/>
      <c r="DV125" s="998" t="s">
        <v>431</v>
      </c>
      <c r="DW125" s="998"/>
      <c r="DX125" s="998"/>
      <c r="DY125" s="998"/>
      <c r="DZ125" s="999"/>
    </row>
    <row r="126" spans="1:130" s="226" customFormat="1" ht="26.25" customHeight="1" thickBot="1">
      <c r="A126" s="1129"/>
      <c r="B126" s="1016"/>
      <c r="C126" s="986" t="s">
        <v>457</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431</v>
      </c>
      <c r="AB126" s="1029"/>
      <c r="AC126" s="1029"/>
      <c r="AD126" s="1029"/>
      <c r="AE126" s="1030"/>
      <c r="AF126" s="1031" t="s">
        <v>120</v>
      </c>
      <c r="AG126" s="1029"/>
      <c r="AH126" s="1029"/>
      <c r="AI126" s="1029"/>
      <c r="AJ126" s="1030"/>
      <c r="AK126" s="1031" t="s">
        <v>431</v>
      </c>
      <c r="AL126" s="1029"/>
      <c r="AM126" s="1029"/>
      <c r="AN126" s="1029"/>
      <c r="AO126" s="1030"/>
      <c r="AP126" s="1032" t="s">
        <v>120</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473</v>
      </c>
      <c r="CQ126" s="1020"/>
      <c r="CR126" s="1020"/>
      <c r="CS126" s="1020"/>
      <c r="CT126" s="1020"/>
      <c r="CU126" s="1020"/>
      <c r="CV126" s="1020"/>
      <c r="CW126" s="1020"/>
      <c r="CX126" s="1020"/>
      <c r="CY126" s="1020"/>
      <c r="CZ126" s="1020"/>
      <c r="DA126" s="1020"/>
      <c r="DB126" s="1020"/>
      <c r="DC126" s="1020"/>
      <c r="DD126" s="1020"/>
      <c r="DE126" s="1020"/>
      <c r="DF126" s="1021"/>
      <c r="DG126" s="989" t="s">
        <v>431</v>
      </c>
      <c r="DH126" s="990"/>
      <c r="DI126" s="990"/>
      <c r="DJ126" s="990"/>
      <c r="DK126" s="990"/>
      <c r="DL126" s="990" t="s">
        <v>431</v>
      </c>
      <c r="DM126" s="990"/>
      <c r="DN126" s="990"/>
      <c r="DO126" s="990"/>
      <c r="DP126" s="990"/>
      <c r="DQ126" s="990" t="s">
        <v>120</v>
      </c>
      <c r="DR126" s="990"/>
      <c r="DS126" s="990"/>
      <c r="DT126" s="990"/>
      <c r="DU126" s="990"/>
      <c r="DV126" s="991" t="s">
        <v>381</v>
      </c>
      <c r="DW126" s="991"/>
      <c r="DX126" s="991"/>
      <c r="DY126" s="991"/>
      <c r="DZ126" s="992"/>
    </row>
    <row r="127" spans="1:130" s="226" customFormat="1" ht="26.25" customHeight="1">
      <c r="A127" s="1130"/>
      <c r="B127" s="1018"/>
      <c r="C127" s="1072" t="s">
        <v>474</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120</v>
      </c>
      <c r="AB127" s="1029"/>
      <c r="AC127" s="1029"/>
      <c r="AD127" s="1029"/>
      <c r="AE127" s="1030"/>
      <c r="AF127" s="1031" t="s">
        <v>431</v>
      </c>
      <c r="AG127" s="1029"/>
      <c r="AH127" s="1029"/>
      <c r="AI127" s="1029"/>
      <c r="AJ127" s="1030"/>
      <c r="AK127" s="1031" t="s">
        <v>120</v>
      </c>
      <c r="AL127" s="1029"/>
      <c r="AM127" s="1029"/>
      <c r="AN127" s="1029"/>
      <c r="AO127" s="1030"/>
      <c r="AP127" s="1032" t="s">
        <v>120</v>
      </c>
      <c r="AQ127" s="1033"/>
      <c r="AR127" s="1033"/>
      <c r="AS127" s="1033"/>
      <c r="AT127" s="1034"/>
      <c r="AU127" s="262"/>
      <c r="AV127" s="262"/>
      <c r="AW127" s="262"/>
      <c r="AX127" s="1102" t="s">
        <v>475</v>
      </c>
      <c r="AY127" s="1103"/>
      <c r="AZ127" s="1103"/>
      <c r="BA127" s="1103"/>
      <c r="BB127" s="1103"/>
      <c r="BC127" s="1103"/>
      <c r="BD127" s="1103"/>
      <c r="BE127" s="1104"/>
      <c r="BF127" s="1105" t="s">
        <v>476</v>
      </c>
      <c r="BG127" s="1103"/>
      <c r="BH127" s="1103"/>
      <c r="BI127" s="1103"/>
      <c r="BJ127" s="1103"/>
      <c r="BK127" s="1103"/>
      <c r="BL127" s="1104"/>
      <c r="BM127" s="1105" t="s">
        <v>477</v>
      </c>
      <c r="BN127" s="1103"/>
      <c r="BO127" s="1103"/>
      <c r="BP127" s="1103"/>
      <c r="BQ127" s="1103"/>
      <c r="BR127" s="1103"/>
      <c r="BS127" s="1104"/>
      <c r="BT127" s="1105" t="s">
        <v>478</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479</v>
      </c>
      <c r="CQ127" s="1020"/>
      <c r="CR127" s="1020"/>
      <c r="CS127" s="1020"/>
      <c r="CT127" s="1020"/>
      <c r="CU127" s="1020"/>
      <c r="CV127" s="1020"/>
      <c r="CW127" s="1020"/>
      <c r="CX127" s="1020"/>
      <c r="CY127" s="1020"/>
      <c r="CZ127" s="1020"/>
      <c r="DA127" s="1020"/>
      <c r="DB127" s="1020"/>
      <c r="DC127" s="1020"/>
      <c r="DD127" s="1020"/>
      <c r="DE127" s="1020"/>
      <c r="DF127" s="1021"/>
      <c r="DG127" s="989" t="s">
        <v>431</v>
      </c>
      <c r="DH127" s="990"/>
      <c r="DI127" s="990"/>
      <c r="DJ127" s="990"/>
      <c r="DK127" s="990"/>
      <c r="DL127" s="990" t="s">
        <v>120</v>
      </c>
      <c r="DM127" s="990"/>
      <c r="DN127" s="990"/>
      <c r="DO127" s="990"/>
      <c r="DP127" s="990"/>
      <c r="DQ127" s="990" t="s">
        <v>431</v>
      </c>
      <c r="DR127" s="990"/>
      <c r="DS127" s="990"/>
      <c r="DT127" s="990"/>
      <c r="DU127" s="990"/>
      <c r="DV127" s="991" t="s">
        <v>431</v>
      </c>
      <c r="DW127" s="991"/>
      <c r="DX127" s="991"/>
      <c r="DY127" s="991"/>
      <c r="DZ127" s="992"/>
    </row>
    <row r="128" spans="1:130" s="226" customFormat="1" ht="26.25" customHeight="1" thickBot="1">
      <c r="A128" s="1113" t="s">
        <v>480</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481</v>
      </c>
      <c r="X128" s="1115"/>
      <c r="Y128" s="1115"/>
      <c r="Z128" s="1116"/>
      <c r="AA128" s="1117">
        <v>73385</v>
      </c>
      <c r="AB128" s="1118"/>
      <c r="AC128" s="1118"/>
      <c r="AD128" s="1118"/>
      <c r="AE128" s="1119"/>
      <c r="AF128" s="1120">
        <v>77414</v>
      </c>
      <c r="AG128" s="1118"/>
      <c r="AH128" s="1118"/>
      <c r="AI128" s="1118"/>
      <c r="AJ128" s="1119"/>
      <c r="AK128" s="1120">
        <v>85539</v>
      </c>
      <c r="AL128" s="1118"/>
      <c r="AM128" s="1118"/>
      <c r="AN128" s="1118"/>
      <c r="AO128" s="1119"/>
      <c r="AP128" s="1121"/>
      <c r="AQ128" s="1122"/>
      <c r="AR128" s="1122"/>
      <c r="AS128" s="1122"/>
      <c r="AT128" s="1123"/>
      <c r="AU128" s="262"/>
      <c r="AV128" s="262"/>
      <c r="AW128" s="262"/>
      <c r="AX128" s="958" t="s">
        <v>482</v>
      </c>
      <c r="AY128" s="959"/>
      <c r="AZ128" s="959"/>
      <c r="BA128" s="959"/>
      <c r="BB128" s="959"/>
      <c r="BC128" s="959"/>
      <c r="BD128" s="959"/>
      <c r="BE128" s="960"/>
      <c r="BF128" s="1124" t="s">
        <v>120</v>
      </c>
      <c r="BG128" s="1125"/>
      <c r="BH128" s="1125"/>
      <c r="BI128" s="1125"/>
      <c r="BJ128" s="1125"/>
      <c r="BK128" s="1125"/>
      <c r="BL128" s="1126"/>
      <c r="BM128" s="1124">
        <v>12.97</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483</v>
      </c>
      <c r="CQ128" s="1107"/>
      <c r="CR128" s="1107"/>
      <c r="CS128" s="1107"/>
      <c r="CT128" s="1107"/>
      <c r="CU128" s="1107"/>
      <c r="CV128" s="1107"/>
      <c r="CW128" s="1107"/>
      <c r="CX128" s="1107"/>
      <c r="CY128" s="1107"/>
      <c r="CZ128" s="1107"/>
      <c r="DA128" s="1107"/>
      <c r="DB128" s="1107"/>
      <c r="DC128" s="1107"/>
      <c r="DD128" s="1107"/>
      <c r="DE128" s="1107"/>
      <c r="DF128" s="1108"/>
      <c r="DG128" s="1109" t="s">
        <v>381</v>
      </c>
      <c r="DH128" s="1110"/>
      <c r="DI128" s="1110"/>
      <c r="DJ128" s="1110"/>
      <c r="DK128" s="1110"/>
      <c r="DL128" s="1110" t="s">
        <v>120</v>
      </c>
      <c r="DM128" s="1110"/>
      <c r="DN128" s="1110"/>
      <c r="DO128" s="1110"/>
      <c r="DP128" s="1110"/>
      <c r="DQ128" s="1110" t="s">
        <v>120</v>
      </c>
      <c r="DR128" s="1110"/>
      <c r="DS128" s="1110"/>
      <c r="DT128" s="1110"/>
      <c r="DU128" s="1110"/>
      <c r="DV128" s="1111" t="s">
        <v>120</v>
      </c>
      <c r="DW128" s="1111"/>
      <c r="DX128" s="1111"/>
      <c r="DY128" s="1111"/>
      <c r="DZ128" s="1112"/>
    </row>
    <row r="129" spans="1:131" s="226" customFormat="1" ht="26.25" customHeight="1">
      <c r="A129" s="1000" t="s">
        <v>99</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484</v>
      </c>
      <c r="X129" s="1144"/>
      <c r="Y129" s="1144"/>
      <c r="Z129" s="1145"/>
      <c r="AA129" s="1028">
        <v>13269496</v>
      </c>
      <c r="AB129" s="1029"/>
      <c r="AC129" s="1029"/>
      <c r="AD129" s="1029"/>
      <c r="AE129" s="1030"/>
      <c r="AF129" s="1031">
        <v>13153888</v>
      </c>
      <c r="AG129" s="1029"/>
      <c r="AH129" s="1029"/>
      <c r="AI129" s="1029"/>
      <c r="AJ129" s="1030"/>
      <c r="AK129" s="1031">
        <v>12783511</v>
      </c>
      <c r="AL129" s="1029"/>
      <c r="AM129" s="1029"/>
      <c r="AN129" s="1029"/>
      <c r="AO129" s="1030"/>
      <c r="AP129" s="1146"/>
      <c r="AQ129" s="1147"/>
      <c r="AR129" s="1147"/>
      <c r="AS129" s="1147"/>
      <c r="AT129" s="1148"/>
      <c r="AU129" s="264"/>
      <c r="AV129" s="264"/>
      <c r="AW129" s="264"/>
      <c r="AX129" s="1137" t="s">
        <v>485</v>
      </c>
      <c r="AY129" s="1020"/>
      <c r="AZ129" s="1020"/>
      <c r="BA129" s="1020"/>
      <c r="BB129" s="1020"/>
      <c r="BC129" s="1020"/>
      <c r="BD129" s="1020"/>
      <c r="BE129" s="1021"/>
      <c r="BF129" s="1138" t="s">
        <v>120</v>
      </c>
      <c r="BG129" s="1139"/>
      <c r="BH129" s="1139"/>
      <c r="BI129" s="1139"/>
      <c r="BJ129" s="1139"/>
      <c r="BK129" s="1139"/>
      <c r="BL129" s="1140"/>
      <c r="BM129" s="1138">
        <v>17.97</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0" t="s">
        <v>486</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487</v>
      </c>
      <c r="X130" s="1144"/>
      <c r="Y130" s="1144"/>
      <c r="Z130" s="1145"/>
      <c r="AA130" s="1028">
        <v>1928929</v>
      </c>
      <c r="AB130" s="1029"/>
      <c r="AC130" s="1029"/>
      <c r="AD130" s="1029"/>
      <c r="AE130" s="1030"/>
      <c r="AF130" s="1031">
        <v>2018992</v>
      </c>
      <c r="AG130" s="1029"/>
      <c r="AH130" s="1029"/>
      <c r="AI130" s="1029"/>
      <c r="AJ130" s="1030"/>
      <c r="AK130" s="1031">
        <v>2062361</v>
      </c>
      <c r="AL130" s="1029"/>
      <c r="AM130" s="1029"/>
      <c r="AN130" s="1029"/>
      <c r="AO130" s="1030"/>
      <c r="AP130" s="1146"/>
      <c r="AQ130" s="1147"/>
      <c r="AR130" s="1147"/>
      <c r="AS130" s="1147"/>
      <c r="AT130" s="1148"/>
      <c r="AU130" s="264"/>
      <c r="AV130" s="264"/>
      <c r="AW130" s="264"/>
      <c r="AX130" s="1137" t="s">
        <v>488</v>
      </c>
      <c r="AY130" s="1020"/>
      <c r="AZ130" s="1020"/>
      <c r="BA130" s="1020"/>
      <c r="BB130" s="1020"/>
      <c r="BC130" s="1020"/>
      <c r="BD130" s="1020"/>
      <c r="BE130" s="1021"/>
      <c r="BF130" s="1174">
        <v>7.4</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489</v>
      </c>
      <c r="X131" s="1182"/>
      <c r="Y131" s="1182"/>
      <c r="Z131" s="1183"/>
      <c r="AA131" s="1075">
        <v>11340567</v>
      </c>
      <c r="AB131" s="1054"/>
      <c r="AC131" s="1054"/>
      <c r="AD131" s="1054"/>
      <c r="AE131" s="1055"/>
      <c r="AF131" s="1053">
        <v>11134896</v>
      </c>
      <c r="AG131" s="1054"/>
      <c r="AH131" s="1054"/>
      <c r="AI131" s="1054"/>
      <c r="AJ131" s="1055"/>
      <c r="AK131" s="1053">
        <v>10721150</v>
      </c>
      <c r="AL131" s="1054"/>
      <c r="AM131" s="1054"/>
      <c r="AN131" s="1054"/>
      <c r="AO131" s="1055"/>
      <c r="AP131" s="1184"/>
      <c r="AQ131" s="1185"/>
      <c r="AR131" s="1185"/>
      <c r="AS131" s="1185"/>
      <c r="AT131" s="1186"/>
      <c r="AU131" s="264"/>
      <c r="AV131" s="264"/>
      <c r="AW131" s="264"/>
      <c r="AX131" s="1156" t="s">
        <v>490</v>
      </c>
      <c r="AY131" s="1107"/>
      <c r="AZ131" s="1107"/>
      <c r="BA131" s="1107"/>
      <c r="BB131" s="1107"/>
      <c r="BC131" s="1107"/>
      <c r="BD131" s="1107"/>
      <c r="BE131" s="1108"/>
      <c r="BF131" s="1157">
        <v>64.099999999999994</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3" t="s">
        <v>491</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492</v>
      </c>
      <c r="W132" s="1167"/>
      <c r="X132" s="1167"/>
      <c r="Y132" s="1167"/>
      <c r="Z132" s="1168"/>
      <c r="AA132" s="1169">
        <v>7.8125723340000004</v>
      </c>
      <c r="AB132" s="1170"/>
      <c r="AC132" s="1170"/>
      <c r="AD132" s="1170"/>
      <c r="AE132" s="1171"/>
      <c r="AF132" s="1172">
        <v>7.1461376919999999</v>
      </c>
      <c r="AG132" s="1170"/>
      <c r="AH132" s="1170"/>
      <c r="AI132" s="1170"/>
      <c r="AJ132" s="1171"/>
      <c r="AK132" s="1172">
        <v>7.2920069209999996</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493</v>
      </c>
      <c r="W133" s="1150"/>
      <c r="X133" s="1150"/>
      <c r="Y133" s="1150"/>
      <c r="Z133" s="1151"/>
      <c r="AA133" s="1152">
        <v>7.6</v>
      </c>
      <c r="AB133" s="1153"/>
      <c r="AC133" s="1153"/>
      <c r="AD133" s="1153"/>
      <c r="AE133" s="1154"/>
      <c r="AF133" s="1152">
        <v>7.2</v>
      </c>
      <c r="AG133" s="1153"/>
      <c r="AH133" s="1153"/>
      <c r="AI133" s="1153"/>
      <c r="AJ133" s="1154"/>
      <c r="AK133" s="1152">
        <v>7.4</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EjnIa/YO5vca7GoX6fu1xRzyxLPEy+XJGAs5/aQGMS9AtpX2qk5ZO6z5p8uKcBf/nA2uOhLgdrOsiv+xq6fhGQ==" saltValue="fpRkSKdNz7kO8qKqrPpfS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R43" zoomScale="75" zoomScaleNormal="85" zoomScaleSheetLayoutView="75" workbookViewId="0">
      <selection activeCell="W38" sqref="W38:AK38"/>
    </sheetView>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494</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ODaQ/XiBpq/EC68hf43sW5HZUXOEiEOciNXdCISsQ75xKfpR6N1bWeeCmvHfzTuuOmgQIC2Iy2M+PLYqfyyD2g==" saltValue="QfNuIujVGWtIgHEZY5Yt4A=="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7" zoomScale="75" zoomScaleNormal="75" zoomScaleSheetLayoutView="55" workbookViewId="0">
      <selection activeCell="W38" sqref="W38:AK38"/>
    </sheetView>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bGiaFj8J8oRrCmkMwilvLPdLQBevs+HWyLZ2tv9Xkv5hUqhkIc3w0Y8detE6l2XJo7RA5Liptos9rEYiHAbWdQ==" saltValue="PTSnJTgrlOhObD+BrZ7Pf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6" zoomScale="75" zoomScaleSheetLayoutView="75" workbookViewId="0">
      <selection activeCell="W38" sqref="W38:AN38"/>
    </sheetView>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496</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497</v>
      </c>
      <c r="AP7" s="283"/>
      <c r="AQ7" s="284" t="s">
        <v>498</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499</v>
      </c>
      <c r="AQ8" s="290" t="s">
        <v>500</v>
      </c>
      <c r="AR8" s="291" t="s">
        <v>501</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502</v>
      </c>
      <c r="AL9" s="1193"/>
      <c r="AM9" s="1193"/>
      <c r="AN9" s="1194"/>
      <c r="AO9" s="292">
        <v>3747049</v>
      </c>
      <c r="AP9" s="292">
        <v>72411</v>
      </c>
      <c r="AQ9" s="293">
        <v>72828</v>
      </c>
      <c r="AR9" s="294">
        <v>-0.6</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503</v>
      </c>
      <c r="AL10" s="1193"/>
      <c r="AM10" s="1193"/>
      <c r="AN10" s="1194"/>
      <c r="AO10" s="295">
        <v>321189</v>
      </c>
      <c r="AP10" s="295">
        <v>6207</v>
      </c>
      <c r="AQ10" s="296">
        <v>5865</v>
      </c>
      <c r="AR10" s="297">
        <v>5.8</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504</v>
      </c>
      <c r="AL11" s="1193"/>
      <c r="AM11" s="1193"/>
      <c r="AN11" s="1194"/>
      <c r="AO11" s="295">
        <v>94264</v>
      </c>
      <c r="AP11" s="295">
        <v>1822</v>
      </c>
      <c r="AQ11" s="296">
        <v>5145</v>
      </c>
      <c r="AR11" s="297">
        <v>-64.599999999999994</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505</v>
      </c>
      <c r="AL12" s="1193"/>
      <c r="AM12" s="1193"/>
      <c r="AN12" s="1194"/>
      <c r="AO12" s="295" t="s">
        <v>506</v>
      </c>
      <c r="AP12" s="295" t="s">
        <v>506</v>
      </c>
      <c r="AQ12" s="296">
        <v>1255</v>
      </c>
      <c r="AR12" s="297" t="s">
        <v>506</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507</v>
      </c>
      <c r="AL13" s="1193"/>
      <c r="AM13" s="1193"/>
      <c r="AN13" s="1194"/>
      <c r="AO13" s="295" t="s">
        <v>506</v>
      </c>
      <c r="AP13" s="295" t="s">
        <v>506</v>
      </c>
      <c r="AQ13" s="296">
        <v>1</v>
      </c>
      <c r="AR13" s="297" t="s">
        <v>506</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508</v>
      </c>
      <c r="AL14" s="1193"/>
      <c r="AM14" s="1193"/>
      <c r="AN14" s="1194"/>
      <c r="AO14" s="295">
        <v>209952</v>
      </c>
      <c r="AP14" s="295">
        <v>4057</v>
      </c>
      <c r="AQ14" s="296">
        <v>3026</v>
      </c>
      <c r="AR14" s="297">
        <v>34.1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509</v>
      </c>
      <c r="AL15" s="1193"/>
      <c r="AM15" s="1193"/>
      <c r="AN15" s="1194"/>
      <c r="AO15" s="295">
        <v>126606</v>
      </c>
      <c r="AP15" s="295">
        <v>2447</v>
      </c>
      <c r="AQ15" s="296">
        <v>1617</v>
      </c>
      <c r="AR15" s="297">
        <v>51.3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510</v>
      </c>
      <c r="AL16" s="1196"/>
      <c r="AM16" s="1196"/>
      <c r="AN16" s="1197"/>
      <c r="AO16" s="295">
        <v>-297420</v>
      </c>
      <c r="AP16" s="295">
        <v>-5748</v>
      </c>
      <c r="AQ16" s="296">
        <v>-6841</v>
      </c>
      <c r="AR16" s="297">
        <v>-16</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177</v>
      </c>
      <c r="AL17" s="1196"/>
      <c r="AM17" s="1196"/>
      <c r="AN17" s="1197"/>
      <c r="AO17" s="295">
        <v>4201640</v>
      </c>
      <c r="AP17" s="295">
        <v>81196</v>
      </c>
      <c r="AQ17" s="296">
        <v>82896</v>
      </c>
      <c r="AR17" s="297">
        <v>-2.1</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511</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512</v>
      </c>
      <c r="AP20" s="303" t="s">
        <v>513</v>
      </c>
      <c r="AQ20" s="304" t="s">
        <v>514</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515</v>
      </c>
      <c r="AL21" s="1188"/>
      <c r="AM21" s="1188"/>
      <c r="AN21" s="1189"/>
      <c r="AO21" s="307">
        <v>8.73</v>
      </c>
      <c r="AP21" s="308">
        <v>8.3000000000000007</v>
      </c>
      <c r="AQ21" s="309">
        <v>0.43</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516</v>
      </c>
      <c r="AL22" s="1188"/>
      <c r="AM22" s="1188"/>
      <c r="AN22" s="1189"/>
      <c r="AO22" s="312">
        <v>99.2</v>
      </c>
      <c r="AP22" s="313">
        <v>98</v>
      </c>
      <c r="AQ22" s="314">
        <v>1.2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518</v>
      </c>
      <c r="AO27" s="273"/>
      <c r="AP27" s="273"/>
      <c r="AQ27" s="273"/>
      <c r="AR27" s="273"/>
      <c r="AS27" s="273"/>
      <c r="AT27" s="273"/>
    </row>
    <row r="28" spans="1:46" ht="17.25">
      <c r="A28" s="274" t="s">
        <v>519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520</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497</v>
      </c>
      <c r="AP30" s="283"/>
      <c r="AQ30" s="284" t="s">
        <v>498</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499</v>
      </c>
      <c r="AQ31" s="290" t="s">
        <v>500</v>
      </c>
      <c r="AR31" s="291" t="s">
        <v>501</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521</v>
      </c>
      <c r="AL32" s="1204"/>
      <c r="AM32" s="1204"/>
      <c r="AN32" s="1205"/>
      <c r="AO32" s="322">
        <v>2064652</v>
      </c>
      <c r="AP32" s="322">
        <v>39899</v>
      </c>
      <c r="AQ32" s="323">
        <v>54128</v>
      </c>
      <c r="AR32" s="324">
        <v>-26.3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522</v>
      </c>
      <c r="AL33" s="1204"/>
      <c r="AM33" s="1204"/>
      <c r="AN33" s="1205"/>
      <c r="AO33" s="322" t="s">
        <v>506</v>
      </c>
      <c r="AP33" s="322" t="s">
        <v>506</v>
      </c>
      <c r="AQ33" s="323" t="s">
        <v>506</v>
      </c>
      <c r="AR33" s="324" t="s">
        <v>506</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523</v>
      </c>
      <c r="AL34" s="1204"/>
      <c r="AM34" s="1204"/>
      <c r="AN34" s="1205"/>
      <c r="AO34" s="322" t="s">
        <v>506</v>
      </c>
      <c r="AP34" s="322" t="s">
        <v>506</v>
      </c>
      <c r="AQ34" s="323">
        <v>36</v>
      </c>
      <c r="AR34" s="324" t="s">
        <v>506</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524</v>
      </c>
      <c r="AL35" s="1204"/>
      <c r="AM35" s="1204"/>
      <c r="AN35" s="1205"/>
      <c r="AO35" s="322">
        <v>805478</v>
      </c>
      <c r="AP35" s="322">
        <v>15566</v>
      </c>
      <c r="AQ35" s="323">
        <v>14780</v>
      </c>
      <c r="AR35" s="324">
        <v>5.3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525</v>
      </c>
      <c r="AL36" s="1204"/>
      <c r="AM36" s="1204"/>
      <c r="AN36" s="1205"/>
      <c r="AO36" s="322">
        <v>59414</v>
      </c>
      <c r="AP36" s="322">
        <v>1148</v>
      </c>
      <c r="AQ36" s="323">
        <v>1208</v>
      </c>
      <c r="AR36" s="324">
        <v>-5</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526</v>
      </c>
      <c r="AL37" s="1204"/>
      <c r="AM37" s="1204"/>
      <c r="AN37" s="1205"/>
      <c r="AO37" s="322" t="s">
        <v>506</v>
      </c>
      <c r="AP37" s="322" t="s">
        <v>506</v>
      </c>
      <c r="AQ37" s="323">
        <v>884</v>
      </c>
      <c r="AR37" s="324" t="s">
        <v>506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527</v>
      </c>
      <c r="AL38" s="1207"/>
      <c r="AM38" s="1207"/>
      <c r="AN38" s="1208"/>
      <c r="AO38" s="325">
        <v>143</v>
      </c>
      <c r="AP38" s="325">
        <v>3</v>
      </c>
      <c r="AQ38" s="326">
        <v>2</v>
      </c>
      <c r="AR38" s="314">
        <v>50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528</v>
      </c>
      <c r="AL39" s="1207"/>
      <c r="AM39" s="1207"/>
      <c r="AN39" s="1208"/>
      <c r="AO39" s="322">
        <v>-85539</v>
      </c>
      <c r="AP39" s="322">
        <v>-1653</v>
      </c>
      <c r="AQ39" s="323">
        <v>-4266</v>
      </c>
      <c r="AR39" s="324">
        <v>-61.3</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529</v>
      </c>
      <c r="AL40" s="1204"/>
      <c r="AM40" s="1204"/>
      <c r="AN40" s="1205"/>
      <c r="AO40" s="322">
        <v>-2062361</v>
      </c>
      <c r="AP40" s="322">
        <v>-39855</v>
      </c>
      <c r="AQ40" s="323">
        <v>-48487</v>
      </c>
      <c r="AR40" s="324">
        <v>-17.8</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291</v>
      </c>
      <c r="AL41" s="1210"/>
      <c r="AM41" s="1210"/>
      <c r="AN41" s="1211"/>
      <c r="AO41" s="322">
        <v>781787</v>
      </c>
      <c r="AP41" s="322">
        <v>15108</v>
      </c>
      <c r="AQ41" s="323">
        <v>18285</v>
      </c>
      <c r="AR41" s="324">
        <v>-17.399999999999999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530</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532</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497</v>
      </c>
      <c r="AN49" s="1200" t="s">
        <v>533</v>
      </c>
      <c r="AO49" s="1201"/>
      <c r="AP49" s="1201"/>
      <c r="AQ49" s="1201"/>
      <c r="AR49" s="1202"/>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534</v>
      </c>
      <c r="AO50" s="339" t="s">
        <v>535</v>
      </c>
      <c r="AP50" s="340" t="s">
        <v>536</v>
      </c>
      <c r="AQ50" s="341" t="s">
        <v>537</v>
      </c>
      <c r="AR50" s="342" t="s">
        <v>538</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539</v>
      </c>
      <c r="AL51" s="335"/>
      <c r="AM51" s="343">
        <v>6084048</v>
      </c>
      <c r="AN51" s="344">
        <v>113835</v>
      </c>
      <c r="AO51" s="345">
        <v>68.3</v>
      </c>
      <c r="AP51" s="346">
        <v>63956</v>
      </c>
      <c r="AQ51" s="347">
        <v>25.7</v>
      </c>
      <c r="AR51" s="348">
        <v>42.6</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540</v>
      </c>
      <c r="AM52" s="351">
        <v>2072330</v>
      </c>
      <c r="AN52" s="352">
        <v>38774</v>
      </c>
      <c r="AO52" s="353">
        <v>48.9</v>
      </c>
      <c r="AP52" s="354">
        <v>29239</v>
      </c>
      <c r="AQ52" s="355">
        <v>8.8000000000000007</v>
      </c>
      <c r="AR52" s="356">
        <v>40.1</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541</v>
      </c>
      <c r="AL53" s="335"/>
      <c r="AM53" s="343">
        <v>6501250</v>
      </c>
      <c r="AN53" s="344">
        <v>122906</v>
      </c>
      <c r="AO53" s="345">
        <v>8</v>
      </c>
      <c r="AP53" s="346">
        <v>66255</v>
      </c>
      <c r="AQ53" s="347">
        <v>3.6</v>
      </c>
      <c r="AR53" s="348">
        <v>4.4000000000000004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540</v>
      </c>
      <c r="AM54" s="351">
        <v>2509671</v>
      </c>
      <c r="AN54" s="352">
        <v>47445</v>
      </c>
      <c r="AO54" s="353">
        <v>22.4</v>
      </c>
      <c r="AP54" s="354">
        <v>31822</v>
      </c>
      <c r="AQ54" s="355">
        <v>8.8000000000000007</v>
      </c>
      <c r="AR54" s="356">
        <v>13.6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542</v>
      </c>
      <c r="AL55" s="335"/>
      <c r="AM55" s="343">
        <v>4468053</v>
      </c>
      <c r="AN55" s="344">
        <v>85124</v>
      </c>
      <c r="AO55" s="345">
        <v>-30.7</v>
      </c>
      <c r="AP55" s="346">
        <v>92247</v>
      </c>
      <c r="AQ55" s="347">
        <v>39.200000000000003</v>
      </c>
      <c r="AR55" s="348">
        <v>-69.900000000000006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540</v>
      </c>
      <c r="AM56" s="351">
        <v>2504978</v>
      </c>
      <c r="AN56" s="352">
        <v>47724</v>
      </c>
      <c r="AO56" s="353">
        <v>0.6</v>
      </c>
      <c r="AP56" s="354">
        <v>37204</v>
      </c>
      <c r="AQ56" s="355">
        <v>16.899999999999999</v>
      </c>
      <c r="AR56" s="356">
        <v>-16.3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543</v>
      </c>
      <c r="AL57" s="335"/>
      <c r="AM57" s="343">
        <v>4894407</v>
      </c>
      <c r="AN57" s="344">
        <v>93813</v>
      </c>
      <c r="AO57" s="345">
        <v>10.199999999999999</v>
      </c>
      <c r="AP57" s="346">
        <v>67319</v>
      </c>
      <c r="AQ57" s="347">
        <v>-27</v>
      </c>
      <c r="AR57" s="348">
        <v>37.200000000000003</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540</v>
      </c>
      <c r="AM58" s="351">
        <v>1879989</v>
      </c>
      <c r="AN58" s="352">
        <v>36034</v>
      </c>
      <c r="AO58" s="353">
        <v>-24.5</v>
      </c>
      <c r="AP58" s="354">
        <v>38101</v>
      </c>
      <c r="AQ58" s="355">
        <v>2.4</v>
      </c>
      <c r="AR58" s="356">
        <v>-26.9</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544</v>
      </c>
      <c r="AL59" s="335"/>
      <c r="AM59" s="343">
        <v>4168258</v>
      </c>
      <c r="AN59" s="344">
        <v>80551</v>
      </c>
      <c r="AO59" s="345">
        <v>-14.1</v>
      </c>
      <c r="AP59" s="346">
        <v>70615</v>
      </c>
      <c r="AQ59" s="347">
        <v>4.9000000000000004</v>
      </c>
      <c r="AR59" s="348">
        <v>-19</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540</v>
      </c>
      <c r="AM60" s="351">
        <v>1455605</v>
      </c>
      <c r="AN60" s="352">
        <v>28129</v>
      </c>
      <c r="AO60" s="353">
        <v>-21.9</v>
      </c>
      <c r="AP60" s="354">
        <v>37382</v>
      </c>
      <c r="AQ60" s="355">
        <v>-1.9</v>
      </c>
      <c r="AR60" s="356">
        <v>-20</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545</v>
      </c>
      <c r="AL61" s="357"/>
      <c r="AM61" s="358">
        <v>5223203</v>
      </c>
      <c r="AN61" s="359">
        <v>99246</v>
      </c>
      <c r="AO61" s="360">
        <v>8.3000000000000007</v>
      </c>
      <c r="AP61" s="361">
        <v>72078</v>
      </c>
      <c r="AQ61" s="362">
        <v>9.3000000000000007</v>
      </c>
      <c r="AR61" s="348">
        <v>-1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540</v>
      </c>
      <c r="AM62" s="351">
        <v>2084515</v>
      </c>
      <c r="AN62" s="352">
        <v>39621</v>
      </c>
      <c r="AO62" s="353">
        <v>5.0999999999999996</v>
      </c>
      <c r="AP62" s="354">
        <v>34750</v>
      </c>
      <c r="AQ62" s="355">
        <v>7</v>
      </c>
      <c r="AR62" s="356">
        <v>-1.9</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9VEmOB4GL6OER0FqRqePNlWc+aYoCKbpjMuEcbHDIGvIf7Tkx3r3+ZKD3Pf6+3MGr38Z6dBoDw3S8J0N7XZcgQ==" saltValue="Zyk8X+M0m/3dHTkS3Ku5U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L79" zoomScale="75" zoomScaleNormal="75" zoomScaleSheetLayoutView="55" workbookViewId="0">
      <selection activeCell="W38" sqref="W38:AK38"/>
    </sheetView>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547</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iigyED0wF6YZZr3+S1qM/600zvuTjLXwPSYZjbpD0Dgoiqe37MXr+gahzMQ/h7wQRlsbWDdSRO7IL1NVEphRcg==" saltValue="D8iYTzK9tqh4D5SA0VTYf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L76" zoomScale="75" zoomScaleNormal="75" zoomScaleSheetLayoutView="55" workbookViewId="0">
      <selection activeCell="W38" sqref="W38:AK38"/>
    </sheetView>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AkEGwQdwape344wJDC7VLSYbgPeV95o69U9MB6mJQWmLux4CRCTb/wk3HBTk8hHZ36a6qOxW0UZrbLOjlAfMOQ==" saltValue="fWBdxhClFr4c5M9PR3CfM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31" zoomScale="75" zoomScaleNormal="75" zoomScaleSheetLayoutView="100" workbookViewId="0">
      <selection activeCell="W38" sqref="W38:AK3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212" t="s">
        <v>3</v>
      </c>
      <c r="D47" s="1212"/>
      <c r="E47" s="1213"/>
      <c r="F47" s="11">
        <v>25.19</v>
      </c>
      <c r="G47" s="12">
        <v>25.12</v>
      </c>
      <c r="H47" s="12">
        <v>24.71</v>
      </c>
      <c r="I47" s="12">
        <v>24.95</v>
      </c>
      <c r="J47" s="13">
        <v>23.95</v>
      </c>
    </row>
    <row r="48" spans="2:10" ht="57.75" customHeight="1">
      <c r="B48" s="14"/>
      <c r="C48" s="1214" t="s">
        <v>4</v>
      </c>
      <c r="D48" s="1214"/>
      <c r="E48" s="1215"/>
      <c r="F48" s="15">
        <v>3.89</v>
      </c>
      <c r="G48" s="16">
        <v>3.7</v>
      </c>
      <c r="H48" s="16">
        <v>4.41</v>
      </c>
      <c r="I48" s="16">
        <v>4.53</v>
      </c>
      <c r="J48" s="17">
        <v>7.15</v>
      </c>
    </row>
    <row r="49" spans="2:10" ht="57.75" customHeight="1" thickBot="1">
      <c r="B49" s="18"/>
      <c r="C49" s="1216" t="s">
        <v>5</v>
      </c>
      <c r="D49" s="1216"/>
      <c r="E49" s="1217"/>
      <c r="F49" s="19" t="s">
        <v>554</v>
      </c>
      <c r="G49" s="20" t="s">
        <v>555</v>
      </c>
      <c r="H49" s="20">
        <v>0.79</v>
      </c>
      <c r="I49" s="20">
        <v>0.1</v>
      </c>
      <c r="J49" s="21">
        <v>1.21</v>
      </c>
    </row>
    <row r="50" spans="2:10" ht="13.5" customHeight="1"/>
    <row r="51" spans="2:10" ht="13.5" hidden="1" customHeight="1"/>
    <row r="52" spans="2:10" ht="13.5" hidden="1" customHeight="1"/>
    <row r="53" spans="2:10" ht="13.5" hidden="1" customHeight="1"/>
  </sheetData>
  <sheetProtection algorithmName="SHA-512" hashValue="1Wabu2/dvAtyvHPVn8kNZV1mfE++O9aOxlTQCLDCRqFgYuRIKbiylqA+owOzNJyJAt9aKnj9kAuaYxcQxwBx+g==" saltValue="fQuf3tPpBmweFyAR17sdA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2019-10-31T06:18:39Z</cp:lastPrinted>
  <dcterms:created xsi:type="dcterms:W3CDTF">2019-02-14T01:50:35Z</dcterms:created>
  <dcterms:modified xsi:type="dcterms:W3CDTF">2019-11-01T01:34:42Z</dcterms:modified>
</cp:coreProperties>
</file>